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45" windowHeight="6330" firstSheet="1" activeTab="1"/>
  </bookViews>
  <sheets>
    <sheet name="(m1)_(m2)_(m3)" sheetId="1" state="hidden" r:id="rId1"/>
    <sheet name="普通水准测量校核" sheetId="2" r:id="rId2"/>
  </sheets>
  <definedNames>
    <definedName name="Counter" localSheetId="0">'(m1)_(m2)_(m3)'!$C$82</definedName>
    <definedName name="_xlnm.Print_Area" localSheetId="0">'(m1)_(m2)_(m3)'!$A$1:$A$8</definedName>
    <definedName name="_xlnm.Print_Area" localSheetId="1">'普通水准测量校核'!$A:$I</definedName>
    <definedName name="_xlnm.Print_Titles" localSheetId="1">'普通水准测量校核'!$1:$2</definedName>
  </definedNames>
  <calcPr fullCalcOnLoad="1"/>
</workbook>
</file>

<file path=xl/sharedStrings.xml><?xml version="1.0" encoding="utf-8"?>
<sst xmlns="http://schemas.openxmlformats.org/spreadsheetml/2006/main" count="179" uniqueCount="166">
  <si>
    <t>后视</t>
  </si>
  <si>
    <t>视线高</t>
  </si>
  <si>
    <t>前视</t>
  </si>
  <si>
    <t>间视</t>
  </si>
  <si>
    <t>地面高程</t>
  </si>
  <si>
    <t>普通水准测量校核</t>
  </si>
  <si>
    <t>桩号</t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</si>
  <si>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</si>
  <si>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</si>
  <si>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</si>
  <si>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</si>
  <si>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</si>
  <si>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</si>
  <si>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</si>
  <si>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</si>
  <si>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</si>
  <si>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</si>
  <si>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</si>
  <si>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</si>
  <si>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</si>
  <si>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</si>
  <si>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</si>
  <si>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</si>
  <si>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</si>
  <si>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</si>
  <si>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</si>
  <si>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</si>
  <si>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</si>
  <si>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</si>
  <si>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</si>
  <si>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</si>
  <si>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</si>
  <si>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</si>
  <si>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</si>
  <si>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</si>
  <si>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</si>
  <si>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</si>
  <si>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</si>
  <si>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</si>
  <si>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</si>
  <si>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</si>
  <si>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</si>
  <si>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</si>
  <si>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</si>
  <si>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</si>
  <si>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</si>
  <si>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</si>
  <si>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</si>
  <si>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</si>
  <si>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</si>
  <si>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</si>
  <si>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</si>
  <si>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</si>
  <si>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</si>
  <si>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</si>
  <si>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</si>
  <si>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</si>
  <si>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</si>
  <si>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</si>
  <si>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</si>
  <si>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</si>
  <si>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</si>
  <si>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</si>
  <si>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</si>
  <si>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</si>
  <si>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</si>
  <si>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</si>
  <si>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</si>
  <si>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</si>
  <si>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</si>
  <si>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</si>
  <si>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</si>
  <si>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</si>
  <si>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</si>
  <si>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</si>
  <si>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</si>
  <si>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</si>
  <si>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</si>
  <si>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</si>
  <si>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</si>
  <si>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</si>
  <si>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设计高程</t>
  </si>
  <si>
    <t>挖/填</t>
  </si>
  <si>
    <t>1865</t>
  </si>
  <si>
    <t>1469</t>
  </si>
  <si>
    <t>0218</t>
  </si>
  <si>
    <t>2979</t>
  </si>
  <si>
    <t>1994</t>
  </si>
  <si>
    <t>0321</t>
  </si>
  <si>
    <t>1615</t>
  </si>
  <si>
    <t>0729</t>
  </si>
  <si>
    <t>渠首</t>
  </si>
  <si>
    <t>PT</t>
  </si>
  <si>
    <t>1956</t>
  </si>
  <si>
    <t>1784</t>
  </si>
  <si>
    <t>2143</t>
  </si>
  <si>
    <t>2271</t>
  </si>
  <si>
    <t>2739</t>
  </si>
  <si>
    <t>2816</t>
  </si>
  <si>
    <t>2364</t>
  </si>
  <si>
    <t>2385</t>
  </si>
  <si>
    <t>2309</t>
  </si>
  <si>
    <t>2092</t>
  </si>
  <si>
    <t>2034</t>
  </si>
  <si>
    <t>1489</t>
  </si>
  <si>
    <t>1302</t>
  </si>
  <si>
    <t>1535</t>
  </si>
  <si>
    <t>1235</t>
  </si>
  <si>
    <t>1745</t>
  </si>
  <si>
    <t>2698</t>
  </si>
  <si>
    <t>2590</t>
  </si>
  <si>
    <t>2390</t>
  </si>
  <si>
    <t>2570</t>
  </si>
  <si>
    <t>1943</t>
  </si>
  <si>
    <t>1894</t>
  </si>
  <si>
    <t>1925</t>
  </si>
  <si>
    <t>1245</t>
  </si>
  <si>
    <t>1185</t>
  </si>
  <si>
    <t>1075</t>
  </si>
  <si>
    <t>0852</t>
  </si>
  <si>
    <t>1120</t>
  </si>
  <si>
    <t>1735</t>
  </si>
  <si>
    <t>1577</t>
  </si>
  <si>
    <t>1719</t>
  </si>
  <si>
    <t>1483</t>
  </si>
  <si>
    <t>1436</t>
  </si>
  <si>
    <t>2737</t>
  </si>
  <si>
    <t>2366</t>
  </si>
  <si>
    <t>2228</t>
  </si>
  <si>
    <t>1748</t>
  </si>
  <si>
    <t>0896</t>
  </si>
  <si>
    <t>0403</t>
  </si>
  <si>
    <t>1677</t>
  </si>
  <si>
    <t>0693</t>
  </si>
  <si>
    <t>1031</t>
  </si>
  <si>
    <t>1634</t>
  </si>
  <si>
    <t>2968</t>
  </si>
  <si>
    <t>1536</t>
  </si>
  <si>
    <t>0945</t>
  </si>
  <si>
    <t>1673</t>
  </si>
  <si>
    <t>1641</t>
  </si>
  <si>
    <t>1327</t>
  </si>
  <si>
    <t>2250</t>
  </si>
  <si>
    <t>2212</t>
  </si>
  <si>
    <t>2305</t>
  </si>
  <si>
    <t>1064</t>
  </si>
  <si>
    <t>0950</t>
  </si>
  <si>
    <t>2157</t>
  </si>
  <si>
    <t>0698</t>
  </si>
  <si>
    <t>0097</t>
  </si>
  <si>
    <t>0763</t>
  </si>
  <si>
    <t>2985</t>
  </si>
  <si>
    <t>2190</t>
  </si>
  <si>
    <t>0875</t>
  </si>
  <si>
    <t>1090</t>
  </si>
  <si>
    <t>4419</t>
  </si>
  <si>
    <t>2419</t>
  </si>
  <si>
    <t>2583</t>
  </si>
  <si>
    <t>2145</t>
  </si>
  <si>
    <t>1810</t>
  </si>
  <si>
    <t>2635</t>
  </si>
  <si>
    <t>测点名</t>
  </si>
  <si>
    <t>0</t>
  </si>
  <si>
    <t>PT</t>
  </si>
  <si>
    <t>起点设计高程</t>
  </si>
  <si>
    <t>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</si>
</sst>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_);[Red]\(0.000\)"/>
    <numFmt numFmtId="186" formatCode="00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0.00_ ;[Red]\-0.00\ "/>
    <numFmt numFmtId="191" formatCode="0.000_ ;[Red]\-0.000\ 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85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hidden="1"/>
    </xf>
    <xf numFmtId="184" fontId="0" fillId="2" borderId="1" xfId="0" applyNumberFormat="1" applyFill="1" applyBorder="1" applyAlignment="1" applyProtection="1">
      <alignment horizontal="center" vertical="center"/>
      <protection hidden="1"/>
    </xf>
    <xf numFmtId="185" fontId="0" fillId="2" borderId="1" xfId="0" applyNumberFormat="1" applyFill="1" applyBorder="1" applyAlignment="1" applyProtection="1">
      <alignment horizontal="center" vertical="center"/>
      <protection hidden="1"/>
    </xf>
    <xf numFmtId="190" fontId="0" fillId="2" borderId="1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84" fontId="0" fillId="3" borderId="1" xfId="0" applyNumberFormat="1" applyFill="1" applyBorder="1" applyAlignment="1" applyProtection="1">
      <alignment horizontal="center" vertical="center"/>
      <protection hidden="1"/>
    </xf>
    <xf numFmtId="185" fontId="0" fillId="3" borderId="1" xfId="0" applyNumberFormat="1" applyFill="1" applyBorder="1" applyAlignment="1" applyProtection="1">
      <alignment horizontal="center" vertical="center"/>
      <protection hidden="1"/>
    </xf>
    <xf numFmtId="190" fontId="0" fillId="3" borderId="1" xfId="0" applyNumberForma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184" fontId="0" fillId="3" borderId="0" xfId="0" applyNumberFormat="1" applyFill="1" applyAlignment="1" applyProtection="1">
      <alignment horizontal="center" vertical="center"/>
      <protection hidden="1"/>
    </xf>
    <xf numFmtId="185" fontId="0" fillId="3" borderId="0" xfId="0" applyNumberFormat="1" applyFill="1" applyAlignment="1" applyProtection="1">
      <alignment horizontal="center" vertical="center"/>
      <protection hidden="1"/>
    </xf>
    <xf numFmtId="190" fontId="0" fillId="3" borderId="0" xfId="0" applyNumberFormat="1" applyFill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19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hidden="1" customWidth="1"/>
    <col min="3" max="3" width="31.875" style="1" hidden="1" customWidth="1"/>
    <col min="4" max="6" width="0" style="0" hidden="1" customWidth="1"/>
  </cols>
  <sheetData>
    <row r="1" spans="1:3" ht="14.25">
      <c r="A1">
        <f>"_x0000__x0000__x0000__x0000__x0000__x0000__x0000__x0000__x0000__x0000__x0000__x0000__x0000__x0000__x0000__x0000__x0000__x0000__x0000_"</f>
        <v>0</v>
      </c>
      <c r="C1" s="1" t="s">
        <v>7</v>
      </c>
    </row>
    <row r="2" spans="1:3" ht="14.25">
      <c r="A2" t="b">
        <f>"_x0000__x0000__x0000__x0000__x0000__x0000__x0000__x0000__x0000__x0000__x0000__x0000__x0000__x0000__x0000__x0000__x0000__x0000__x0000__x0000__x0000__x0000_"</f>
        <v>1</v>
      </c>
      <c r="C2" s="1" t="s">
        <v>8</v>
      </c>
    </row>
    <row r="3" spans="1:3" ht="15.75">
      <c r="A3">
        <f>"_x0000__x0000__x0000__x0000__x0000__x0000__x0000__x0000__x0000__x0000_"</f>
        <v>9</v>
      </c>
      <c r="C3" s="2" t="s">
        <v>9</v>
      </c>
    </row>
    <row r="4" spans="1:3" ht="14.25">
      <c r="A4" t="b">
        <f>""</f>
        <v>1</v>
      </c>
      <c r="C4" s="1" t="s">
        <v>10</v>
      </c>
    </row>
    <row r="5" spans="1:3" ht="14.25">
      <c r="A5">
        <f>"_x0000__x0000__x0000__x0000__x0000_"</f>
        <v>0</v>
      </c>
      <c r="C5" s="1" t="s">
        <v>11</v>
      </c>
    </row>
    <row r="6" spans="1:3" ht="14.25">
      <c r="A6" t="b">
        <f>"_x0000__x0000__x0000__x0000__x0000__x0000__x0000__x0000__x0000__x0000__x0000__x0000__x0000__x0000__x0000__x0000_"</f>
        <v>1</v>
      </c>
      <c r="C6" s="1" t="s">
        <v>12</v>
      </c>
    </row>
    <row r="7" spans="1:3" ht="14.25">
      <c r="A7">
        <f>"_x0000__x0000__x0000__x0000__x0000__x0000__x0000__x0000__x0000__x0000__x0000__x0000__x0000__x0000__x0000__x0000__x0000__x0000__x0000_"</f>
        <v>0</v>
      </c>
      <c r="C7" s="1" t="s">
        <v>13</v>
      </c>
    </row>
    <row r="8" spans="1:3" ht="14.25">
      <c r="A8" t="b">
        <f>"_x0000_"</f>
        <v>1</v>
      </c>
      <c r="C8" s="1" t="s">
        <v>14</v>
      </c>
    </row>
    <row r="9" ht="14.25">
      <c r="C9" s="1" t="s">
        <v>15</v>
      </c>
    </row>
    <row r="10" ht="15.75">
      <c r="C10" s="2" t="s">
        <v>16</v>
      </c>
    </row>
    <row r="11" ht="15.75">
      <c r="C11" s="2" t="s">
        <v>17</v>
      </c>
    </row>
    <row r="12" ht="15.75">
      <c r="C12" s="2" t="s">
        <v>18</v>
      </c>
    </row>
    <row r="13" ht="14.25">
      <c r="C13" s="1" t="s">
        <v>19</v>
      </c>
    </row>
    <row r="14" ht="15.75">
      <c r="C14" s="2" t="s">
        <v>15</v>
      </c>
    </row>
    <row r="15" ht="15.75">
      <c r="C15" s="2" t="s">
        <v>20</v>
      </c>
    </row>
    <row r="16" ht="15.75">
      <c r="C16" s="2" t="s">
        <v>16</v>
      </c>
    </row>
    <row r="17" ht="15.75">
      <c r="C17" s="2" t="s">
        <v>21</v>
      </c>
    </row>
    <row r="18" ht="15.75">
      <c r="C18" s="2" t="s">
        <v>22</v>
      </c>
    </row>
    <row r="19" ht="15.75">
      <c r="C19" s="2" t="s">
        <v>15</v>
      </c>
    </row>
    <row r="20" ht="15.75">
      <c r="C20" s="2" t="s">
        <v>20</v>
      </c>
    </row>
    <row r="21" ht="14.25">
      <c r="C21" s="1" t="s">
        <v>23</v>
      </c>
    </row>
    <row r="22" ht="14.25">
      <c r="C22" s="1" t="s">
        <v>24</v>
      </c>
    </row>
    <row r="23" ht="15.75">
      <c r="C23" s="2" t="s">
        <v>25</v>
      </c>
    </row>
    <row r="24" ht="15.75">
      <c r="C24" s="2" t="s">
        <v>26</v>
      </c>
    </row>
    <row r="25" ht="14.25">
      <c r="C25" s="1" t="s">
        <v>27</v>
      </c>
    </row>
    <row r="26" ht="15.75">
      <c r="C26" s="2" t="s">
        <v>28</v>
      </c>
    </row>
    <row r="27" ht="15.75">
      <c r="C27" s="2" t="s">
        <v>29</v>
      </c>
    </row>
    <row r="28" ht="15.75">
      <c r="C28" s="2" t="s">
        <v>30</v>
      </c>
    </row>
    <row r="29" ht="15.75">
      <c r="C29" s="2" t="s">
        <v>31</v>
      </c>
    </row>
    <row r="30" ht="15.75">
      <c r="C30" s="2" t="s">
        <v>32</v>
      </c>
    </row>
    <row r="31" ht="15.75">
      <c r="C31" s="2" t="s">
        <v>33</v>
      </c>
    </row>
    <row r="32" ht="15.75">
      <c r="C32" s="2" t="s">
        <v>34</v>
      </c>
    </row>
    <row r="33" ht="15.75">
      <c r="C33" s="2" t="s">
        <v>35</v>
      </c>
    </row>
    <row r="34" ht="15.75">
      <c r="C34" s="2" t="s">
        <v>36</v>
      </c>
    </row>
    <row r="35" ht="14.25">
      <c r="C35" s="1" t="s">
        <v>20</v>
      </c>
    </row>
    <row r="36" ht="15.75">
      <c r="C36" s="2" t="s">
        <v>37</v>
      </c>
    </row>
    <row r="37" ht="14.25">
      <c r="C37" s="1" t="s">
        <v>38</v>
      </c>
    </row>
    <row r="38" ht="14.25">
      <c r="C38" s="1" t="s">
        <v>39</v>
      </c>
    </row>
    <row r="39" ht="14.25">
      <c r="C39" s="1" t="s">
        <v>40</v>
      </c>
    </row>
    <row r="40" ht="14.25">
      <c r="C40" s="1" t="s">
        <v>41</v>
      </c>
    </row>
    <row r="41" ht="14.25">
      <c r="C41" s="1" t="s">
        <v>42</v>
      </c>
    </row>
    <row r="42" ht="14.25">
      <c r="C42" s="1" t="s">
        <v>43</v>
      </c>
    </row>
    <row r="43" ht="15.75">
      <c r="C43" s="2" t="s">
        <v>44</v>
      </c>
    </row>
    <row r="44" ht="15.75">
      <c r="C44" s="2" t="s">
        <v>45</v>
      </c>
    </row>
    <row r="45" ht="15.75">
      <c r="C45" s="2" t="s">
        <v>46</v>
      </c>
    </row>
    <row r="46" ht="14.25">
      <c r="C46" s="1" t="s">
        <v>47</v>
      </c>
    </row>
    <row r="47" ht="14.25">
      <c r="C47" s="1" t="s">
        <v>48</v>
      </c>
    </row>
    <row r="48" ht="14.25">
      <c r="C48" s="1" t="s">
        <v>49</v>
      </c>
    </row>
    <row r="49" ht="14.25">
      <c r="C49" s="1" t="s">
        <v>50</v>
      </c>
    </row>
    <row r="50" ht="14.25">
      <c r="C50" s="1" t="s">
        <v>51</v>
      </c>
    </row>
    <row r="51" ht="15.75">
      <c r="C51" s="2" t="s">
        <v>52</v>
      </c>
    </row>
    <row r="52" ht="15.75">
      <c r="C52" s="1" t="s">
        <v>53</v>
      </c>
    </row>
    <row r="53" ht="15.75">
      <c r="C53" s="2" t="s">
        <v>54</v>
      </c>
    </row>
    <row r="54" ht="15.75">
      <c r="C54" s="2" t="s">
        <v>55</v>
      </c>
    </row>
    <row r="55" ht="15.75">
      <c r="C55" s="2" t="s">
        <v>56</v>
      </c>
    </row>
    <row r="56" ht="15.75">
      <c r="C56" s="2" t="s">
        <v>57</v>
      </c>
    </row>
    <row r="57" ht="15.75">
      <c r="C57" s="2" t="s">
        <v>58</v>
      </c>
    </row>
    <row r="58" ht="15.75">
      <c r="C58" s="2" t="s">
        <v>59</v>
      </c>
    </row>
    <row r="59" ht="15.75">
      <c r="C59" s="2" t="s">
        <v>60</v>
      </c>
    </row>
    <row r="60" ht="15.75">
      <c r="C60" s="2" t="s">
        <v>61</v>
      </c>
    </row>
    <row r="61" ht="15.75">
      <c r="C61" s="2" t="s">
        <v>62</v>
      </c>
    </row>
    <row r="62" ht="15.75">
      <c r="C62" s="2" t="s">
        <v>63</v>
      </c>
    </row>
    <row r="63" ht="14.25">
      <c r="C63" s="1" t="s">
        <v>64</v>
      </c>
    </row>
    <row r="64" ht="14.25">
      <c r="C64" s="1" t="s">
        <v>65</v>
      </c>
    </row>
    <row r="65" ht="14.25">
      <c r="C65" s="1" t="s">
        <v>66</v>
      </c>
    </row>
    <row r="66" ht="14.25">
      <c r="C66" s="1" t="s">
        <v>67</v>
      </c>
    </row>
    <row r="67" ht="14.25">
      <c r="C67" s="1" t="s">
        <v>15</v>
      </c>
    </row>
    <row r="68" ht="15.75">
      <c r="C68" s="2" t="s">
        <v>68</v>
      </c>
    </row>
    <row r="69" ht="15.75">
      <c r="C69" s="2" t="s">
        <v>69</v>
      </c>
    </row>
    <row r="70" ht="15.75">
      <c r="C70" s="2" t="s">
        <v>70</v>
      </c>
    </row>
    <row r="71" ht="15.75">
      <c r="C71" s="2" t="s">
        <v>71</v>
      </c>
    </row>
    <row r="72" ht="15.75">
      <c r="C72" s="2" t="s">
        <v>72</v>
      </c>
    </row>
    <row r="73" ht="15.75">
      <c r="C73" s="2" t="s">
        <v>73</v>
      </c>
    </row>
    <row r="74" ht="14.25">
      <c r="C74" s="1" t="s">
        <v>74</v>
      </c>
    </row>
    <row r="75" ht="15.75">
      <c r="C75" s="2" t="s">
        <v>75</v>
      </c>
    </row>
    <row r="76" ht="15.75">
      <c r="C76" s="2" t="s">
        <v>76</v>
      </c>
    </row>
    <row r="77" ht="14.25">
      <c r="C77" s="1" t="s">
        <v>77</v>
      </c>
    </row>
    <row r="78" ht="15.75">
      <c r="C78" s="2" t="s">
        <v>58</v>
      </c>
    </row>
    <row r="79" ht="15.75">
      <c r="C79" s="2" t="s">
        <v>59</v>
      </c>
    </row>
    <row r="80" ht="14.25">
      <c r="C80" s="1" t="s">
        <v>78</v>
      </c>
    </row>
    <row r="81" ht="15.75">
      <c r="C81" s="2" t="s">
        <v>79</v>
      </c>
    </row>
    <row r="82" ht="14.25">
      <c r="C82" s="1" t="s"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showZeros="0"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J2" sqref="J2"/>
    </sheetView>
  </sheetViews>
  <sheetFormatPr defaultColWidth="9.00390625" defaultRowHeight="21.75" customHeight="1"/>
  <cols>
    <col min="1" max="1" width="8.25390625" style="9" customWidth="1"/>
    <col min="2" max="2" width="11.50390625" style="23" customWidth="1"/>
    <col min="3" max="3" width="8.625" style="25" customWidth="1"/>
    <col min="4" max="4" width="10.625" style="15" customWidth="1"/>
    <col min="5" max="6" width="8.625" style="25" customWidth="1"/>
    <col min="7" max="7" width="10.625" style="16" customWidth="1"/>
    <col min="8" max="8" width="9.50390625" style="16" bestFit="1" customWidth="1"/>
    <col min="9" max="9" width="9.50390625" style="17" bestFit="1" customWidth="1"/>
    <col min="10" max="10" width="14.25390625" style="9" customWidth="1"/>
    <col min="11" max="11" width="10.75390625" style="9" customWidth="1"/>
    <col min="12" max="16384" width="9.00390625" style="9" customWidth="1"/>
  </cols>
  <sheetData>
    <row r="1" spans="1:11" ht="26.2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0" t="s">
        <v>164</v>
      </c>
      <c r="K1" s="21">
        <f>G3-0.5+1.2</f>
        <v>275.75</v>
      </c>
    </row>
    <row r="2" spans="1:9" ht="21.75" customHeight="1">
      <c r="A2" s="22" t="s">
        <v>6</v>
      </c>
      <c r="B2" s="5" t="s">
        <v>161</v>
      </c>
      <c r="C2" s="5" t="s">
        <v>0</v>
      </c>
      <c r="D2" s="6" t="s">
        <v>1</v>
      </c>
      <c r="E2" s="5" t="s">
        <v>2</v>
      </c>
      <c r="F2" s="5" t="s">
        <v>3</v>
      </c>
      <c r="G2" s="7" t="s">
        <v>4</v>
      </c>
      <c r="H2" s="7" t="s">
        <v>81</v>
      </c>
      <c r="I2" s="8" t="s">
        <v>82</v>
      </c>
    </row>
    <row r="3" spans="1:9" ht="21.75" customHeight="1">
      <c r="A3" s="24">
        <f>IF(B3&lt;&gt;"",IF(ISERROR(TEXT(INT(B3/1000),"0")&amp;TEXT(MOD(B3,1000),"+000")),"",TEXT(INT(B3/1000),"0")&amp;TEXT(MOD(B3,1000),"+000")),"")</f>
      </c>
      <c r="B3" s="10" t="s">
        <v>91</v>
      </c>
      <c r="C3" s="4" t="s">
        <v>83</v>
      </c>
      <c r="D3" s="11">
        <f>IF(C3&gt;0,C3/1000+G3,0)</f>
        <v>276.915</v>
      </c>
      <c r="E3" s="4"/>
      <c r="F3" s="4"/>
      <c r="G3" s="3">
        <v>275.05</v>
      </c>
      <c r="H3" s="12">
        <f>IF(A3&lt;&gt;"",IF(ISERROR($K$1-B3/2000),"",$K$1-B3/2000),0)</f>
        <v>0</v>
      </c>
      <c r="I3" s="13">
        <f>IF(ISERROR(IF(H3&gt;0,G3-H3,0)),0,IF(H3&gt;0,G3-H3,0))</f>
        <v>0</v>
      </c>
    </row>
    <row r="4" spans="1:9" ht="21.75" customHeight="1">
      <c r="A4" s="24">
        <f aca="true" t="shared" si="0" ref="A4:A67">IF(B4&lt;&gt;"",IF(ISERROR(TEXT(INT(B4/1000),"0")&amp;TEXT(MOD(B4,1000),"+000")),"",TEXT(INT(B4/1000),"0")&amp;TEXT(MOD(B4,1000),"+000")),"")</f>
      </c>
      <c r="B4" s="14" t="s">
        <v>92</v>
      </c>
      <c r="C4" s="4" t="s">
        <v>86</v>
      </c>
      <c r="D4" s="11">
        <f aca="true" t="shared" si="1" ref="D4:D65">IF(C4&gt;0,C4/1000+G4,0)</f>
        <v>278.425</v>
      </c>
      <c r="E4" s="18" t="s">
        <v>84</v>
      </c>
      <c r="F4" s="4"/>
      <c r="G4" s="12">
        <f>IF(E4+F4=0,0,IF(D3&gt;0,D3-(E4+F4)/1000,G3+(E3+F3-E4-F4)/1000))</f>
        <v>275.446</v>
      </c>
      <c r="H4" s="12">
        <f>IF(A4&lt;&gt;"",IF(ISERROR($K$1-B4/2000),"",$K$1-B4/2000),0)</f>
        <v>0</v>
      </c>
      <c r="I4" s="13">
        <f>IF(ISERROR(IF(H4&gt;0,G4-H4,0)),0,IF(H4&gt;0,G4-H4,0))</f>
        <v>0</v>
      </c>
    </row>
    <row r="5" spans="1:9" ht="21.75" customHeight="1">
      <c r="A5" s="24">
        <f t="shared" si="0"/>
      </c>
      <c r="B5" s="14" t="s">
        <v>92</v>
      </c>
      <c r="C5" s="4" t="s">
        <v>87</v>
      </c>
      <c r="D5" s="11">
        <f t="shared" si="1"/>
        <v>280.201</v>
      </c>
      <c r="E5" s="18" t="s">
        <v>85</v>
      </c>
      <c r="F5" s="4"/>
      <c r="G5" s="12">
        <f aca="true" t="shared" si="2" ref="G5:G68">IF(E5+F5=0,0,IF(D4&gt;0,D4-(E5+F5)/1000,G4+(E4+F4-E5-F5)/1000))</f>
        <v>278.207</v>
      </c>
      <c r="H5" s="12">
        <f>IF(A5&lt;&gt;"",IF(ISERROR($K$1-B5/2000),"",$K$1-B5/2000),0)</f>
        <v>0</v>
      </c>
      <c r="I5" s="13">
        <f>IF(ISERROR(IF(H5&gt;0,G5-H5,0)),0,IF(H5&gt;0,G5-H5,0))</f>
        <v>0</v>
      </c>
    </row>
    <row r="6" spans="1:11" ht="21.75" customHeight="1">
      <c r="A6" s="24" t="str">
        <f t="shared" si="0"/>
        <v>0+000</v>
      </c>
      <c r="B6" s="14" t="s">
        <v>162</v>
      </c>
      <c r="C6" s="18"/>
      <c r="D6" s="11">
        <f t="shared" si="1"/>
        <v>0</v>
      </c>
      <c r="E6" s="18"/>
      <c r="F6" s="4" t="s">
        <v>88</v>
      </c>
      <c r="G6" s="12">
        <f t="shared" si="2"/>
        <v>279.88</v>
      </c>
      <c r="H6" s="12">
        <f>IF(A6&lt;&gt;"",IF(ISERROR($K$1-B6/2000),"",$K$1-B6/2000),0)</f>
        <v>275.75</v>
      </c>
      <c r="I6" s="13">
        <f>IF(ISERROR(IF(H6&gt;0,G6-H6,0)),0,IF(H6&gt;0,G6-H6,0))</f>
        <v>4.1299999999999955</v>
      </c>
      <c r="K6" s="9">
        <f>VALUE(D6)</f>
        <v>0</v>
      </c>
    </row>
    <row r="7" spans="1:9" ht="21.75" customHeight="1">
      <c r="A7" s="24">
        <f t="shared" si="0"/>
      </c>
      <c r="B7" s="10" t="s">
        <v>92</v>
      </c>
      <c r="C7" s="18" t="s">
        <v>90</v>
      </c>
      <c r="D7" s="11">
        <f t="shared" si="1"/>
        <v>279.315</v>
      </c>
      <c r="E7" s="18" t="s">
        <v>89</v>
      </c>
      <c r="F7" s="4"/>
      <c r="G7" s="12">
        <f t="shared" si="2"/>
        <v>278.586</v>
      </c>
      <c r="H7" s="12">
        <f>IF(A7&lt;&gt;"",IF(ISERROR($K$1-B7/2000),"",$K$1-B7/2000),0)</f>
        <v>0</v>
      </c>
      <c r="I7" s="13">
        <f aca="true" t="shared" si="3" ref="I7:I70">IF(ISERROR(IF(H7&gt;0,G7-H7,0)),0,IF(H7&gt;0,G7-H7,0))</f>
        <v>0</v>
      </c>
    </row>
    <row r="8" spans="1:9" ht="21.75" customHeight="1">
      <c r="A8" s="24" t="str">
        <f t="shared" si="0"/>
        <v>0+020</v>
      </c>
      <c r="B8" s="14">
        <v>20</v>
      </c>
      <c r="C8" s="18"/>
      <c r="D8" s="11">
        <f t="shared" si="1"/>
        <v>0</v>
      </c>
      <c r="E8" s="18"/>
      <c r="F8" s="4" t="s">
        <v>93</v>
      </c>
      <c r="G8" s="12">
        <f t="shared" si="2"/>
        <v>277.359</v>
      </c>
      <c r="H8" s="12">
        <f aca="true" t="shared" si="4" ref="H8:H70">IF(A8&lt;&gt;"",IF(ISERROR($K$1-B8/2000),"",$K$1-B8/2000),0)</f>
        <v>275.74</v>
      </c>
      <c r="I8" s="13">
        <f t="shared" si="3"/>
        <v>1.6189999999999714</v>
      </c>
    </row>
    <row r="9" spans="1:9" ht="21.75" customHeight="1">
      <c r="A9" s="24" t="str">
        <f t="shared" si="0"/>
        <v>0+030</v>
      </c>
      <c r="B9" s="14">
        <v>30</v>
      </c>
      <c r="C9" s="18"/>
      <c r="D9" s="11">
        <f t="shared" si="1"/>
        <v>0</v>
      </c>
      <c r="E9" s="18"/>
      <c r="F9" s="4" t="s">
        <v>94</v>
      </c>
      <c r="G9" s="12">
        <f t="shared" si="2"/>
        <v>277.531</v>
      </c>
      <c r="H9" s="12">
        <f t="shared" si="4"/>
        <v>275.735</v>
      </c>
      <c r="I9" s="13">
        <f t="shared" si="3"/>
        <v>1.7959999999999923</v>
      </c>
    </row>
    <row r="10" spans="1:9" ht="21.75" customHeight="1">
      <c r="A10" s="24" t="str">
        <f t="shared" si="0"/>
        <v>0+040</v>
      </c>
      <c r="B10" s="14">
        <v>40</v>
      </c>
      <c r="C10" s="18"/>
      <c r="D10" s="11">
        <f t="shared" si="1"/>
        <v>0</v>
      </c>
      <c r="E10" s="18"/>
      <c r="F10" s="4" t="s">
        <v>95</v>
      </c>
      <c r="G10" s="12">
        <f t="shared" si="2"/>
        <v>277.172</v>
      </c>
      <c r="H10" s="12">
        <f t="shared" si="4"/>
        <v>275.73</v>
      </c>
      <c r="I10" s="13">
        <f t="shared" si="3"/>
        <v>1.4420000000000073</v>
      </c>
    </row>
    <row r="11" spans="1:9" ht="21.75" customHeight="1">
      <c r="A11" s="24" t="str">
        <f t="shared" si="0"/>
        <v>0+050</v>
      </c>
      <c r="B11" s="14">
        <v>50</v>
      </c>
      <c r="C11" s="4"/>
      <c r="D11" s="11">
        <f t="shared" si="1"/>
        <v>0</v>
      </c>
      <c r="E11" s="18"/>
      <c r="F11" s="4" t="s">
        <v>96</v>
      </c>
      <c r="G11" s="12">
        <f t="shared" si="2"/>
        <v>277.04400000000004</v>
      </c>
      <c r="H11" s="12">
        <f t="shared" si="4"/>
        <v>275.725</v>
      </c>
      <c r="I11" s="13">
        <f t="shared" si="3"/>
        <v>1.3190000000000168</v>
      </c>
    </row>
    <row r="12" spans="1:9" ht="21.75" customHeight="1">
      <c r="A12" s="24" t="str">
        <f t="shared" si="0"/>
        <v>0+060</v>
      </c>
      <c r="B12" s="14">
        <v>60</v>
      </c>
      <c r="C12" s="18"/>
      <c r="D12" s="11">
        <f t="shared" si="1"/>
        <v>0</v>
      </c>
      <c r="E12" s="19"/>
      <c r="F12" s="4" t="s">
        <v>97</v>
      </c>
      <c r="G12" s="12">
        <f t="shared" si="2"/>
        <v>276.576</v>
      </c>
      <c r="H12" s="12">
        <f t="shared" si="4"/>
        <v>275.72</v>
      </c>
      <c r="I12" s="13">
        <f t="shared" si="3"/>
        <v>0.8559999999999945</v>
      </c>
    </row>
    <row r="13" spans="1:9" ht="21.75" customHeight="1">
      <c r="A13" s="24" t="str">
        <f t="shared" si="0"/>
        <v>0+070</v>
      </c>
      <c r="B13" s="14">
        <v>70</v>
      </c>
      <c r="C13" s="18" t="s">
        <v>99</v>
      </c>
      <c r="D13" s="11">
        <f t="shared" si="1"/>
        <v>278.863</v>
      </c>
      <c r="E13" s="18" t="s">
        <v>98</v>
      </c>
      <c r="F13" s="4"/>
      <c r="G13" s="12">
        <f t="shared" si="2"/>
        <v>276.499</v>
      </c>
      <c r="H13" s="12">
        <f t="shared" si="4"/>
        <v>275.715</v>
      </c>
      <c r="I13" s="13">
        <f t="shared" si="3"/>
        <v>0.7840000000000487</v>
      </c>
    </row>
    <row r="14" spans="1:9" ht="21.75" customHeight="1">
      <c r="A14" s="24" t="str">
        <f t="shared" si="0"/>
        <v>0+080</v>
      </c>
      <c r="B14" s="14">
        <v>80</v>
      </c>
      <c r="C14" s="18"/>
      <c r="D14" s="11">
        <f t="shared" si="1"/>
        <v>0</v>
      </c>
      <c r="E14" s="19"/>
      <c r="F14" s="4" t="s">
        <v>100</v>
      </c>
      <c r="G14" s="12">
        <f t="shared" si="2"/>
        <v>276.478</v>
      </c>
      <c r="H14" s="12">
        <f t="shared" si="4"/>
        <v>275.71</v>
      </c>
      <c r="I14" s="13">
        <f t="shared" si="3"/>
        <v>0.7680000000000291</v>
      </c>
    </row>
    <row r="15" spans="1:9" ht="21.75" customHeight="1">
      <c r="A15" s="24" t="str">
        <f t="shared" si="0"/>
        <v>0+090</v>
      </c>
      <c r="B15" s="14">
        <v>90</v>
      </c>
      <c r="C15" s="4"/>
      <c r="D15" s="11">
        <f t="shared" si="1"/>
        <v>0</v>
      </c>
      <c r="E15" s="18"/>
      <c r="F15" s="4" t="s">
        <v>101</v>
      </c>
      <c r="G15" s="12">
        <f t="shared" si="2"/>
        <v>276.55400000000003</v>
      </c>
      <c r="H15" s="12">
        <f t="shared" si="4"/>
        <v>275.705</v>
      </c>
      <c r="I15" s="13">
        <f t="shared" si="3"/>
        <v>0.8490000000000464</v>
      </c>
    </row>
    <row r="16" spans="1:9" ht="21.75" customHeight="1">
      <c r="A16" s="24" t="str">
        <f t="shared" si="0"/>
        <v>0+100</v>
      </c>
      <c r="B16" s="14">
        <v>100</v>
      </c>
      <c r="C16" s="18"/>
      <c r="D16" s="11">
        <f t="shared" si="1"/>
        <v>0</v>
      </c>
      <c r="E16" s="19"/>
      <c r="F16" s="4" t="s">
        <v>102</v>
      </c>
      <c r="G16" s="12">
        <f t="shared" si="2"/>
        <v>276.771</v>
      </c>
      <c r="H16" s="12">
        <f t="shared" si="4"/>
        <v>275.7</v>
      </c>
      <c r="I16" s="13">
        <f t="shared" si="3"/>
        <v>1.0710000000000264</v>
      </c>
    </row>
    <row r="17" spans="1:9" ht="21.75" customHeight="1">
      <c r="A17" s="24" t="str">
        <f t="shared" si="0"/>
        <v>0+110</v>
      </c>
      <c r="B17" s="14">
        <v>110</v>
      </c>
      <c r="C17" s="18"/>
      <c r="D17" s="11">
        <f t="shared" si="1"/>
        <v>0</v>
      </c>
      <c r="E17" s="18"/>
      <c r="F17" s="4" t="s">
        <v>103</v>
      </c>
      <c r="G17" s="12">
        <f t="shared" si="2"/>
        <v>276.829</v>
      </c>
      <c r="H17" s="12">
        <f t="shared" si="4"/>
        <v>275.695</v>
      </c>
      <c r="I17" s="13">
        <f t="shared" si="3"/>
        <v>1.1340000000000146</v>
      </c>
    </row>
    <row r="18" spans="1:9" ht="21.75" customHeight="1">
      <c r="A18" s="24" t="str">
        <f t="shared" si="0"/>
        <v>0+120</v>
      </c>
      <c r="B18" s="14">
        <v>120</v>
      </c>
      <c r="C18" s="4"/>
      <c r="D18" s="11">
        <f t="shared" si="1"/>
        <v>0</v>
      </c>
      <c r="E18" s="18"/>
      <c r="F18" s="4" t="s">
        <v>104</v>
      </c>
      <c r="G18" s="12">
        <f t="shared" si="2"/>
        <v>277.374</v>
      </c>
      <c r="H18" s="12">
        <f t="shared" si="4"/>
        <v>275.69</v>
      </c>
      <c r="I18" s="13">
        <f t="shared" si="3"/>
        <v>1.684000000000026</v>
      </c>
    </row>
    <row r="19" spans="1:9" ht="21.75" customHeight="1">
      <c r="A19" s="24" t="str">
        <f t="shared" si="0"/>
        <v>0+130</v>
      </c>
      <c r="B19" s="14">
        <v>130</v>
      </c>
      <c r="C19" s="4"/>
      <c r="D19" s="11">
        <f t="shared" si="1"/>
        <v>0</v>
      </c>
      <c r="E19" s="18"/>
      <c r="F19" s="4" t="s">
        <v>105</v>
      </c>
      <c r="G19" s="12">
        <f t="shared" si="2"/>
        <v>277.56100000000004</v>
      </c>
      <c r="H19" s="12">
        <f t="shared" si="4"/>
        <v>275.685</v>
      </c>
      <c r="I19" s="13">
        <f t="shared" si="3"/>
        <v>1.8760000000000332</v>
      </c>
    </row>
    <row r="20" spans="1:9" ht="21.75" customHeight="1">
      <c r="A20" s="24" t="str">
        <f t="shared" si="0"/>
        <v>0+140</v>
      </c>
      <c r="B20" s="14">
        <v>140</v>
      </c>
      <c r="C20" s="18"/>
      <c r="D20" s="11">
        <f t="shared" si="1"/>
        <v>0</v>
      </c>
      <c r="E20" s="18"/>
      <c r="F20" s="4" t="s">
        <v>106</v>
      </c>
      <c r="G20" s="12">
        <f t="shared" si="2"/>
        <v>277.32800000000003</v>
      </c>
      <c r="H20" s="12">
        <f t="shared" si="4"/>
        <v>275.68</v>
      </c>
      <c r="I20" s="13">
        <f t="shared" si="3"/>
        <v>1.6480000000000246</v>
      </c>
    </row>
    <row r="21" spans="1:9" ht="21.75" customHeight="1">
      <c r="A21" s="24" t="str">
        <f t="shared" si="0"/>
        <v>0+150</v>
      </c>
      <c r="B21" s="14">
        <v>150</v>
      </c>
      <c r="C21" s="4"/>
      <c r="D21" s="11">
        <f t="shared" si="1"/>
        <v>0</v>
      </c>
      <c r="E21" s="18"/>
      <c r="F21" s="4" t="s">
        <v>107</v>
      </c>
      <c r="G21" s="12">
        <f t="shared" si="2"/>
        <v>277.62800000000004</v>
      </c>
      <c r="H21" s="12">
        <f t="shared" si="4"/>
        <v>275.675</v>
      </c>
      <c r="I21" s="13">
        <f t="shared" si="3"/>
        <v>1.9530000000000314</v>
      </c>
    </row>
    <row r="22" spans="1:9" ht="21.75" customHeight="1">
      <c r="A22" s="24" t="str">
        <f t="shared" si="0"/>
        <v>0+160</v>
      </c>
      <c r="B22" s="14">
        <v>160</v>
      </c>
      <c r="C22" s="4"/>
      <c r="D22" s="11">
        <f t="shared" si="1"/>
        <v>0</v>
      </c>
      <c r="E22" s="18"/>
      <c r="F22" s="4" t="s">
        <v>108</v>
      </c>
      <c r="G22" s="12">
        <f t="shared" si="2"/>
        <v>277.11800000000005</v>
      </c>
      <c r="H22" s="12">
        <f t="shared" si="4"/>
        <v>275.67</v>
      </c>
      <c r="I22" s="13">
        <f t="shared" si="3"/>
        <v>1.448000000000036</v>
      </c>
    </row>
    <row r="23" spans="1:9" ht="21.75" customHeight="1">
      <c r="A23" s="24" t="str">
        <f t="shared" si="0"/>
        <v>0+170</v>
      </c>
      <c r="B23" s="14">
        <v>170</v>
      </c>
      <c r="C23" s="18" t="s">
        <v>160</v>
      </c>
      <c r="D23" s="11">
        <f t="shared" si="1"/>
        <v>279.68800000000005</v>
      </c>
      <c r="E23" s="18" t="s">
        <v>159</v>
      </c>
      <c r="F23" s="4"/>
      <c r="G23" s="12">
        <f t="shared" si="2"/>
        <v>277.05300000000005</v>
      </c>
      <c r="H23" s="12">
        <f t="shared" si="4"/>
        <v>275.665</v>
      </c>
      <c r="I23" s="13">
        <f t="shared" si="3"/>
        <v>1.3880000000000337</v>
      </c>
    </row>
    <row r="24" spans="1:9" ht="21.75" customHeight="1">
      <c r="A24" s="24" t="str">
        <f t="shared" si="0"/>
        <v>0+180</v>
      </c>
      <c r="B24" s="14">
        <v>180</v>
      </c>
      <c r="C24" s="4"/>
      <c r="D24" s="11">
        <f t="shared" si="1"/>
        <v>0</v>
      </c>
      <c r="E24" s="18"/>
      <c r="F24" s="4" t="s">
        <v>109</v>
      </c>
      <c r="G24" s="12">
        <f t="shared" si="2"/>
        <v>276.99000000000007</v>
      </c>
      <c r="H24" s="12">
        <f t="shared" si="4"/>
        <v>275.66</v>
      </c>
      <c r="I24" s="13">
        <f t="shared" si="3"/>
        <v>1.330000000000041</v>
      </c>
    </row>
    <row r="25" spans="1:9" ht="21.75" customHeight="1">
      <c r="A25" s="24" t="str">
        <f t="shared" si="0"/>
        <v>0+190</v>
      </c>
      <c r="B25" s="14">
        <v>190</v>
      </c>
      <c r="C25" s="18"/>
      <c r="D25" s="11">
        <f t="shared" si="1"/>
        <v>0</v>
      </c>
      <c r="E25" s="18"/>
      <c r="F25" s="4" t="s">
        <v>110</v>
      </c>
      <c r="G25" s="12">
        <f t="shared" si="2"/>
        <v>277.09800000000007</v>
      </c>
      <c r="H25" s="12">
        <f t="shared" si="4"/>
        <v>275.655</v>
      </c>
      <c r="I25" s="13">
        <f t="shared" si="3"/>
        <v>1.4430000000000973</v>
      </c>
    </row>
    <row r="26" spans="1:9" ht="21.75" customHeight="1">
      <c r="A26" s="24" t="str">
        <f t="shared" si="0"/>
        <v>0+200</v>
      </c>
      <c r="B26" s="14">
        <v>200</v>
      </c>
      <c r="C26" s="4"/>
      <c r="D26" s="11">
        <f t="shared" si="1"/>
        <v>0</v>
      </c>
      <c r="E26" s="18"/>
      <c r="F26" s="4" t="s">
        <v>111</v>
      </c>
      <c r="G26" s="12">
        <f t="shared" si="2"/>
        <v>277.29800000000006</v>
      </c>
      <c r="H26" s="12">
        <f t="shared" si="4"/>
        <v>275.65</v>
      </c>
      <c r="I26" s="13">
        <f t="shared" si="3"/>
        <v>1.6480000000000814</v>
      </c>
    </row>
    <row r="27" spans="1:9" ht="21.75" customHeight="1">
      <c r="A27" s="24" t="str">
        <f t="shared" si="0"/>
        <v>0+210</v>
      </c>
      <c r="B27" s="14">
        <v>210</v>
      </c>
      <c r="C27" s="4"/>
      <c r="D27" s="11">
        <f t="shared" si="1"/>
        <v>0</v>
      </c>
      <c r="E27" s="18"/>
      <c r="F27" s="4" t="s">
        <v>112</v>
      </c>
      <c r="G27" s="12">
        <f t="shared" si="2"/>
        <v>277.11800000000005</v>
      </c>
      <c r="H27" s="12">
        <f t="shared" si="4"/>
        <v>275.645</v>
      </c>
      <c r="I27" s="13">
        <f t="shared" si="3"/>
        <v>1.47300000000007</v>
      </c>
    </row>
    <row r="28" spans="1:9" ht="21.75" customHeight="1">
      <c r="A28" s="24" t="str">
        <f t="shared" si="0"/>
        <v>0+220</v>
      </c>
      <c r="B28" s="14">
        <v>220</v>
      </c>
      <c r="C28" s="4"/>
      <c r="D28" s="11">
        <f t="shared" si="1"/>
        <v>0</v>
      </c>
      <c r="E28" s="18"/>
      <c r="F28" s="4" t="s">
        <v>113</v>
      </c>
      <c r="G28" s="12">
        <f t="shared" si="2"/>
        <v>277.74500000000006</v>
      </c>
      <c r="H28" s="12">
        <f t="shared" si="4"/>
        <v>275.64</v>
      </c>
      <c r="I28" s="13">
        <f t="shared" si="3"/>
        <v>2.105000000000075</v>
      </c>
    </row>
    <row r="29" spans="1:9" ht="21.75" customHeight="1">
      <c r="A29" s="24" t="str">
        <f t="shared" si="0"/>
        <v>0+230</v>
      </c>
      <c r="B29" s="14">
        <v>230</v>
      </c>
      <c r="C29" s="18"/>
      <c r="D29" s="11">
        <f t="shared" si="1"/>
        <v>0</v>
      </c>
      <c r="E29" s="19"/>
      <c r="F29" s="4" t="s">
        <v>114</v>
      </c>
      <c r="G29" s="12">
        <f t="shared" si="2"/>
        <v>277.79400000000004</v>
      </c>
      <c r="H29" s="12">
        <f t="shared" si="4"/>
        <v>275.635</v>
      </c>
      <c r="I29" s="13">
        <f t="shared" si="3"/>
        <v>2.1590000000000487</v>
      </c>
    </row>
    <row r="30" spans="1:9" ht="21.75" customHeight="1">
      <c r="A30" s="24" t="str">
        <f t="shared" si="0"/>
        <v>0+240</v>
      </c>
      <c r="B30" s="14">
        <v>240</v>
      </c>
      <c r="C30" s="4"/>
      <c r="D30" s="11">
        <f t="shared" si="1"/>
        <v>0</v>
      </c>
      <c r="E30" s="18"/>
      <c r="F30" s="4" t="s">
        <v>115</v>
      </c>
      <c r="G30" s="12">
        <f t="shared" si="2"/>
        <v>277.76300000000003</v>
      </c>
      <c r="H30" s="12">
        <f t="shared" si="4"/>
        <v>275.63</v>
      </c>
      <c r="I30" s="13">
        <f t="shared" si="3"/>
        <v>2.133000000000038</v>
      </c>
    </row>
    <row r="31" spans="1:9" ht="21.75" customHeight="1">
      <c r="A31" s="24" t="str">
        <f t="shared" si="0"/>
        <v>0+250</v>
      </c>
      <c r="B31" s="14">
        <v>250</v>
      </c>
      <c r="C31" s="18"/>
      <c r="D31" s="11">
        <f t="shared" si="1"/>
        <v>0</v>
      </c>
      <c r="E31" s="19"/>
      <c r="F31" s="4" t="s">
        <v>116</v>
      </c>
      <c r="G31" s="12">
        <f t="shared" si="2"/>
        <v>278.44300000000004</v>
      </c>
      <c r="H31" s="12">
        <f t="shared" si="4"/>
        <v>275.625</v>
      </c>
      <c r="I31" s="13">
        <f t="shared" si="3"/>
        <v>2.8180000000000405</v>
      </c>
    </row>
    <row r="32" spans="1:9" ht="21.75" customHeight="1">
      <c r="A32" s="24" t="str">
        <f t="shared" si="0"/>
        <v>0+260</v>
      </c>
      <c r="B32" s="14">
        <v>260</v>
      </c>
      <c r="C32" s="18"/>
      <c r="D32" s="11">
        <f t="shared" si="1"/>
        <v>0</v>
      </c>
      <c r="E32" s="18"/>
      <c r="F32" s="4" t="s">
        <v>117</v>
      </c>
      <c r="G32" s="12">
        <f t="shared" si="2"/>
        <v>278.50300000000004</v>
      </c>
      <c r="H32" s="12">
        <f t="shared" si="4"/>
        <v>275.62</v>
      </c>
      <c r="I32" s="13">
        <f t="shared" si="3"/>
        <v>2.883000000000038</v>
      </c>
    </row>
    <row r="33" spans="1:9" ht="21.75" customHeight="1">
      <c r="A33" s="24" t="str">
        <f t="shared" si="0"/>
        <v>0+270</v>
      </c>
      <c r="B33" s="14">
        <v>270</v>
      </c>
      <c r="C33" s="18"/>
      <c r="D33" s="11">
        <f t="shared" si="1"/>
        <v>0</v>
      </c>
      <c r="E33" s="19"/>
      <c r="F33" s="4" t="s">
        <v>118</v>
      </c>
      <c r="G33" s="12">
        <f t="shared" si="2"/>
        <v>278.61300000000006</v>
      </c>
      <c r="H33" s="12">
        <f t="shared" si="4"/>
        <v>275.615</v>
      </c>
      <c r="I33" s="13">
        <f t="shared" si="3"/>
        <v>2.9980000000000473</v>
      </c>
    </row>
    <row r="34" spans="1:9" ht="21.75" customHeight="1">
      <c r="A34" s="24" t="str">
        <f t="shared" si="0"/>
        <v>0+278</v>
      </c>
      <c r="B34" s="14">
        <v>278</v>
      </c>
      <c r="C34" s="4" t="s">
        <v>119</v>
      </c>
      <c r="D34" s="11">
        <f t="shared" si="1"/>
        <v>279.42</v>
      </c>
      <c r="E34" s="18" t="s">
        <v>120</v>
      </c>
      <c r="F34" s="4"/>
      <c r="G34" s="12">
        <f t="shared" si="2"/>
        <v>278.56800000000004</v>
      </c>
      <c r="H34" s="12">
        <f t="shared" si="4"/>
        <v>275.611</v>
      </c>
      <c r="I34" s="13">
        <f t="shared" si="3"/>
        <v>2.9570000000000505</v>
      </c>
    </row>
    <row r="35" spans="1:9" ht="21.75" customHeight="1">
      <c r="A35" s="24" t="str">
        <f t="shared" si="0"/>
        <v>0+290</v>
      </c>
      <c r="B35" s="14">
        <v>290</v>
      </c>
      <c r="C35" s="4"/>
      <c r="D35" s="11">
        <f t="shared" si="1"/>
        <v>0</v>
      </c>
      <c r="E35" s="18"/>
      <c r="F35" s="4" t="s">
        <v>121</v>
      </c>
      <c r="G35" s="12">
        <f t="shared" si="2"/>
        <v>277.685</v>
      </c>
      <c r="H35" s="12">
        <f t="shared" si="4"/>
        <v>275.605</v>
      </c>
      <c r="I35" s="13">
        <f t="shared" si="3"/>
        <v>2.079999999999984</v>
      </c>
    </row>
    <row r="36" spans="1:9" ht="21.75" customHeight="1">
      <c r="A36" s="24">
        <f t="shared" si="0"/>
      </c>
      <c r="B36" s="10" t="s">
        <v>165</v>
      </c>
      <c r="C36" s="4"/>
      <c r="D36" s="11">
        <f t="shared" si="1"/>
        <v>0</v>
      </c>
      <c r="E36" s="18"/>
      <c r="F36" s="4" t="s">
        <v>122</v>
      </c>
      <c r="G36" s="12">
        <f t="shared" si="2"/>
        <v>277.843</v>
      </c>
      <c r="H36" s="12">
        <f t="shared" si="4"/>
        <v>0</v>
      </c>
      <c r="I36" s="13">
        <f t="shared" si="3"/>
        <v>0</v>
      </c>
    </row>
    <row r="37" spans="1:9" ht="21.75" customHeight="1">
      <c r="A37" s="24" t="str">
        <f t="shared" si="0"/>
        <v>0+300</v>
      </c>
      <c r="B37" s="14">
        <v>300</v>
      </c>
      <c r="C37" s="18"/>
      <c r="D37" s="11">
        <f t="shared" si="1"/>
        <v>0</v>
      </c>
      <c r="E37" s="18"/>
      <c r="F37" s="4" t="s">
        <v>123</v>
      </c>
      <c r="G37" s="12">
        <f t="shared" si="2"/>
        <v>277.701</v>
      </c>
      <c r="H37" s="12">
        <f t="shared" si="4"/>
        <v>275.6</v>
      </c>
      <c r="I37" s="13">
        <f t="shared" si="3"/>
        <v>2.100999999999999</v>
      </c>
    </row>
    <row r="38" spans="1:9" ht="21.75" customHeight="1">
      <c r="A38" s="24" t="str">
        <f t="shared" si="0"/>
        <v>0+310</v>
      </c>
      <c r="B38" s="14">
        <v>310</v>
      </c>
      <c r="C38" s="4"/>
      <c r="D38" s="11">
        <f t="shared" si="1"/>
        <v>0</v>
      </c>
      <c r="E38" s="18"/>
      <c r="F38" s="4" t="s">
        <v>124</v>
      </c>
      <c r="G38" s="12">
        <f t="shared" si="2"/>
        <v>277.937</v>
      </c>
      <c r="H38" s="12">
        <f t="shared" si="4"/>
        <v>275.595</v>
      </c>
      <c r="I38" s="13">
        <f t="shared" si="3"/>
        <v>2.3419999999999845</v>
      </c>
    </row>
    <row r="39" spans="1:9" ht="21.75" customHeight="1">
      <c r="A39" s="24">
        <f t="shared" si="0"/>
      </c>
      <c r="B39" s="14" t="s">
        <v>92</v>
      </c>
      <c r="C39" s="4" t="s">
        <v>125</v>
      </c>
      <c r="D39" s="11">
        <f t="shared" si="1"/>
        <v>278.11899999999997</v>
      </c>
      <c r="E39" s="18" t="s">
        <v>126</v>
      </c>
      <c r="F39" s="4"/>
      <c r="G39" s="12">
        <f t="shared" si="2"/>
        <v>276.683</v>
      </c>
      <c r="H39" s="12">
        <f t="shared" si="4"/>
        <v>0</v>
      </c>
      <c r="I39" s="13">
        <f t="shared" si="3"/>
        <v>0</v>
      </c>
    </row>
    <row r="40" spans="1:9" ht="21.75" customHeight="1">
      <c r="A40" s="24" t="str">
        <f t="shared" si="0"/>
        <v>0+320</v>
      </c>
      <c r="B40" s="14">
        <v>320</v>
      </c>
      <c r="C40" s="4"/>
      <c r="D40" s="11">
        <f t="shared" si="1"/>
        <v>0</v>
      </c>
      <c r="E40" s="18"/>
      <c r="F40" s="4" t="s">
        <v>127</v>
      </c>
      <c r="G40" s="12">
        <f t="shared" si="2"/>
        <v>275.753</v>
      </c>
      <c r="H40" s="12">
        <f t="shared" si="4"/>
        <v>275.59</v>
      </c>
      <c r="I40" s="13">
        <f t="shared" si="3"/>
        <v>0.16300000000001091</v>
      </c>
    </row>
    <row r="41" spans="1:9" ht="21.75" customHeight="1">
      <c r="A41" s="24" t="str">
        <f t="shared" si="0"/>
        <v>0+330</v>
      </c>
      <c r="B41" s="14">
        <v>330</v>
      </c>
      <c r="C41" s="18"/>
      <c r="D41" s="11">
        <f t="shared" si="1"/>
        <v>0</v>
      </c>
      <c r="E41" s="18"/>
      <c r="F41" s="4" t="s">
        <v>128</v>
      </c>
      <c r="G41" s="12">
        <f t="shared" si="2"/>
        <v>275.89099999999996</v>
      </c>
      <c r="H41" s="12">
        <f t="shared" si="4"/>
        <v>275.585</v>
      </c>
      <c r="I41" s="13">
        <f t="shared" si="3"/>
        <v>0.3059999999999832</v>
      </c>
    </row>
    <row r="42" spans="1:9" ht="21.75" customHeight="1">
      <c r="A42" s="24">
        <f t="shared" si="0"/>
      </c>
      <c r="B42" s="14" t="s">
        <v>92</v>
      </c>
      <c r="C42" s="4" t="s">
        <v>130</v>
      </c>
      <c r="D42" s="11">
        <f t="shared" si="1"/>
        <v>277.267</v>
      </c>
      <c r="E42" s="18" t="s">
        <v>129</v>
      </c>
      <c r="F42" s="4"/>
      <c r="G42" s="12">
        <f t="shared" si="2"/>
        <v>276.371</v>
      </c>
      <c r="H42" s="12">
        <f t="shared" si="4"/>
        <v>0</v>
      </c>
      <c r="I42" s="13">
        <f t="shared" si="3"/>
        <v>0</v>
      </c>
    </row>
    <row r="43" spans="1:9" ht="21.75" customHeight="1">
      <c r="A43" s="24" t="str">
        <f t="shared" si="0"/>
        <v>0+340</v>
      </c>
      <c r="B43" s="14">
        <v>340</v>
      </c>
      <c r="C43" s="18"/>
      <c r="D43" s="11">
        <f t="shared" si="1"/>
        <v>0</v>
      </c>
      <c r="E43" s="18"/>
      <c r="F43" s="4" t="s">
        <v>131</v>
      </c>
      <c r="G43" s="12">
        <f t="shared" si="2"/>
        <v>276.864</v>
      </c>
      <c r="H43" s="12">
        <f t="shared" si="4"/>
        <v>275.58</v>
      </c>
      <c r="I43" s="13">
        <f t="shared" si="3"/>
        <v>1.2839999999999918</v>
      </c>
    </row>
    <row r="44" spans="1:9" ht="21.75" customHeight="1">
      <c r="A44" s="24" t="str">
        <f t="shared" si="0"/>
        <v>0+350</v>
      </c>
      <c r="B44" s="14">
        <v>350</v>
      </c>
      <c r="C44" s="4"/>
      <c r="D44" s="11">
        <f t="shared" si="1"/>
        <v>0</v>
      </c>
      <c r="E44" s="18"/>
      <c r="F44" s="4" t="s">
        <v>132</v>
      </c>
      <c r="G44" s="12">
        <f t="shared" si="2"/>
        <v>275.59</v>
      </c>
      <c r="H44" s="12">
        <f t="shared" si="4"/>
        <v>275.575</v>
      </c>
      <c r="I44" s="13">
        <f t="shared" si="3"/>
        <v>0.014999999999986358</v>
      </c>
    </row>
    <row r="45" spans="1:9" ht="21.75" customHeight="1">
      <c r="A45" s="24" t="str">
        <f t="shared" si="0"/>
        <v>0+360</v>
      </c>
      <c r="B45" s="14">
        <v>360</v>
      </c>
      <c r="C45" s="18"/>
      <c r="D45" s="11">
        <f t="shared" si="1"/>
        <v>0</v>
      </c>
      <c r="E45" s="18"/>
      <c r="F45" s="4" t="s">
        <v>133</v>
      </c>
      <c r="G45" s="12">
        <f t="shared" si="2"/>
        <v>276.57399999999996</v>
      </c>
      <c r="H45" s="12">
        <f t="shared" si="4"/>
        <v>275.57</v>
      </c>
      <c r="I45" s="13">
        <f t="shared" si="3"/>
        <v>1.0039999999999623</v>
      </c>
    </row>
    <row r="46" spans="1:9" ht="21.75" customHeight="1">
      <c r="A46" s="24" t="str">
        <f t="shared" si="0"/>
        <v>0+370</v>
      </c>
      <c r="B46" s="14">
        <v>370</v>
      </c>
      <c r="C46" s="4"/>
      <c r="D46" s="11">
        <f t="shared" si="1"/>
        <v>0</v>
      </c>
      <c r="E46" s="18"/>
      <c r="F46" s="4" t="s">
        <v>134</v>
      </c>
      <c r="G46" s="12">
        <f t="shared" si="2"/>
        <v>276.23599999999993</v>
      </c>
      <c r="H46" s="12">
        <f t="shared" si="4"/>
        <v>275.565</v>
      </c>
      <c r="I46" s="13">
        <f t="shared" si="3"/>
        <v>0.6709999999999354</v>
      </c>
    </row>
    <row r="47" spans="1:9" ht="21.75" customHeight="1">
      <c r="A47" s="24" t="str">
        <f t="shared" si="0"/>
        <v>0+380</v>
      </c>
      <c r="B47" s="14">
        <v>380</v>
      </c>
      <c r="C47" s="18" t="s">
        <v>136</v>
      </c>
      <c r="D47" s="11">
        <f t="shared" si="1"/>
        <v>278.60099999999994</v>
      </c>
      <c r="E47" s="18" t="s">
        <v>135</v>
      </c>
      <c r="F47" s="4"/>
      <c r="G47" s="12">
        <f t="shared" si="2"/>
        <v>275.6329999999999</v>
      </c>
      <c r="H47" s="12">
        <f t="shared" si="4"/>
        <v>275.56</v>
      </c>
      <c r="I47" s="13">
        <f t="shared" si="3"/>
        <v>0.07299999999992224</v>
      </c>
    </row>
    <row r="48" spans="1:9" ht="21.75" customHeight="1">
      <c r="A48" s="24" t="str">
        <f t="shared" si="0"/>
        <v>0+390</v>
      </c>
      <c r="B48" s="14">
        <v>390</v>
      </c>
      <c r="C48" s="18"/>
      <c r="D48" s="11">
        <f t="shared" si="1"/>
        <v>0</v>
      </c>
      <c r="E48" s="18"/>
      <c r="F48" s="4" t="s">
        <v>137</v>
      </c>
      <c r="G48" s="12">
        <f t="shared" si="2"/>
        <v>277.06499999999994</v>
      </c>
      <c r="H48" s="12">
        <f t="shared" si="4"/>
        <v>275.555</v>
      </c>
      <c r="I48" s="13">
        <f t="shared" si="3"/>
        <v>1.509999999999934</v>
      </c>
    </row>
    <row r="49" spans="1:9" ht="21.75" customHeight="1">
      <c r="A49" s="24" t="str">
        <f t="shared" si="0"/>
        <v>0+400</v>
      </c>
      <c r="B49" s="14">
        <v>400</v>
      </c>
      <c r="C49" s="4"/>
      <c r="D49" s="11">
        <f t="shared" si="1"/>
        <v>0</v>
      </c>
      <c r="E49" s="18"/>
      <c r="F49" s="4" t="s">
        <v>138</v>
      </c>
      <c r="G49" s="12">
        <f t="shared" si="2"/>
        <v>277.65599999999995</v>
      </c>
      <c r="H49" s="12">
        <f t="shared" si="4"/>
        <v>275.55</v>
      </c>
      <c r="I49" s="13">
        <f t="shared" si="3"/>
        <v>2.1059999999999377</v>
      </c>
    </row>
    <row r="50" spans="1:9" ht="21.75" customHeight="1">
      <c r="A50" s="24" t="str">
        <f t="shared" si="0"/>
        <v>0+410</v>
      </c>
      <c r="B50" s="14">
        <v>410</v>
      </c>
      <c r="C50" s="18" t="s">
        <v>139</v>
      </c>
      <c r="D50" s="11">
        <f t="shared" si="1"/>
        <v>278.6329999999999</v>
      </c>
      <c r="E50" s="18" t="s">
        <v>140</v>
      </c>
      <c r="F50" s="4"/>
      <c r="G50" s="12">
        <f t="shared" si="2"/>
        <v>276.9599999999999</v>
      </c>
      <c r="H50" s="12">
        <f t="shared" si="4"/>
        <v>275.545</v>
      </c>
      <c r="I50" s="13">
        <f t="shared" si="3"/>
        <v>1.4149999999999068</v>
      </c>
    </row>
    <row r="51" spans="1:9" ht="21.75" customHeight="1">
      <c r="A51" s="24" t="str">
        <f t="shared" si="0"/>
        <v>0+420</v>
      </c>
      <c r="B51" s="14">
        <v>420</v>
      </c>
      <c r="C51" s="4"/>
      <c r="D51" s="11">
        <f t="shared" si="1"/>
        <v>0</v>
      </c>
      <c r="E51" s="18"/>
      <c r="F51" s="4" t="s">
        <v>141</v>
      </c>
      <c r="G51" s="12">
        <f t="shared" si="2"/>
        <v>277.3059999999999</v>
      </c>
      <c r="H51" s="12">
        <f t="shared" si="4"/>
        <v>275.54</v>
      </c>
      <c r="I51" s="13">
        <f t="shared" si="3"/>
        <v>1.7659999999999059</v>
      </c>
    </row>
    <row r="52" spans="1:9" ht="21.75" customHeight="1">
      <c r="A52" s="24" t="str">
        <f t="shared" si="0"/>
        <v>0+430</v>
      </c>
      <c r="B52" s="14">
        <v>430</v>
      </c>
      <c r="C52" s="4"/>
      <c r="D52" s="11">
        <f t="shared" si="1"/>
        <v>0</v>
      </c>
      <c r="E52" s="18"/>
      <c r="F52" s="4" t="s">
        <v>142</v>
      </c>
      <c r="G52" s="12">
        <f t="shared" si="2"/>
        <v>276.3829999999999</v>
      </c>
      <c r="H52" s="12">
        <f t="shared" si="4"/>
        <v>275.535</v>
      </c>
      <c r="I52" s="13">
        <f t="shared" si="3"/>
        <v>0.8479999999998995</v>
      </c>
    </row>
    <row r="53" spans="1:9" ht="21.75" customHeight="1">
      <c r="A53" s="24" t="str">
        <f t="shared" si="0"/>
        <v>0+440</v>
      </c>
      <c r="B53" s="14">
        <v>440</v>
      </c>
      <c r="C53" s="18"/>
      <c r="D53" s="11">
        <f t="shared" si="1"/>
        <v>0</v>
      </c>
      <c r="E53" s="18"/>
      <c r="F53" s="4" t="s">
        <v>143</v>
      </c>
      <c r="G53" s="12">
        <f t="shared" si="2"/>
        <v>276.42099999999994</v>
      </c>
      <c r="H53" s="12">
        <f t="shared" si="4"/>
        <v>275.53</v>
      </c>
      <c r="I53" s="13">
        <f t="shared" si="3"/>
        <v>0.8909999999999627</v>
      </c>
    </row>
    <row r="54" spans="1:9" ht="21.75" customHeight="1">
      <c r="A54" s="24" t="str">
        <f t="shared" si="0"/>
        <v>0+450</v>
      </c>
      <c r="B54" s="14">
        <v>450</v>
      </c>
      <c r="C54" s="18"/>
      <c r="D54" s="11">
        <f t="shared" si="1"/>
        <v>0</v>
      </c>
      <c r="E54" s="18"/>
      <c r="F54" s="4" t="s">
        <v>144</v>
      </c>
      <c r="G54" s="12">
        <f t="shared" si="2"/>
        <v>276.3279999999999</v>
      </c>
      <c r="H54" s="12">
        <f t="shared" si="4"/>
        <v>275.525</v>
      </c>
      <c r="I54" s="13">
        <f t="shared" si="3"/>
        <v>0.8029999999999404</v>
      </c>
    </row>
    <row r="55" spans="1:9" ht="21.75" customHeight="1">
      <c r="A55" s="24" t="str">
        <f t="shared" si="0"/>
        <v>0+460</v>
      </c>
      <c r="B55" s="14">
        <v>460</v>
      </c>
      <c r="C55" s="4"/>
      <c r="D55" s="11">
        <f t="shared" si="1"/>
        <v>0</v>
      </c>
      <c r="E55" s="18"/>
      <c r="F55" s="4" t="s">
        <v>145</v>
      </c>
      <c r="G55" s="12">
        <f t="shared" si="2"/>
        <v>277.5689999999999</v>
      </c>
      <c r="H55" s="12">
        <f t="shared" si="4"/>
        <v>275.52</v>
      </c>
      <c r="I55" s="13">
        <f t="shared" si="3"/>
        <v>2.0489999999999213</v>
      </c>
    </row>
    <row r="56" spans="1:9" ht="21.75" customHeight="1">
      <c r="A56" s="24">
        <f t="shared" si="0"/>
      </c>
      <c r="B56" s="14" t="s">
        <v>92</v>
      </c>
      <c r="C56" s="4" t="s">
        <v>147</v>
      </c>
      <c r="D56" s="11">
        <f t="shared" si="1"/>
        <v>279.83999999999986</v>
      </c>
      <c r="E56" s="18" t="s">
        <v>146</v>
      </c>
      <c r="F56" s="4"/>
      <c r="G56" s="12">
        <f t="shared" si="2"/>
        <v>277.6829999999999</v>
      </c>
      <c r="H56" s="12">
        <f t="shared" si="4"/>
        <v>0</v>
      </c>
      <c r="I56" s="13">
        <f t="shared" si="3"/>
        <v>0</v>
      </c>
    </row>
    <row r="57" spans="1:9" ht="21.75" customHeight="1">
      <c r="A57" s="24" t="str">
        <f t="shared" si="0"/>
        <v>0+470</v>
      </c>
      <c r="B57" s="14">
        <v>470</v>
      </c>
      <c r="C57" s="4" t="s">
        <v>148</v>
      </c>
      <c r="D57" s="11">
        <f t="shared" si="1"/>
        <v>280.44099999999986</v>
      </c>
      <c r="E57" s="18" t="s">
        <v>149</v>
      </c>
      <c r="F57" s="4"/>
      <c r="G57" s="12">
        <f t="shared" si="2"/>
        <v>279.7429999999999</v>
      </c>
      <c r="H57" s="12">
        <f t="shared" si="4"/>
        <v>275.515</v>
      </c>
      <c r="I57" s="13">
        <f t="shared" si="3"/>
        <v>4.227999999999895</v>
      </c>
    </row>
    <row r="58" spans="1:9" ht="21.75" customHeight="1">
      <c r="A58" s="24" t="str">
        <f t="shared" si="0"/>
        <v>0+480</v>
      </c>
      <c r="B58" s="14">
        <v>480</v>
      </c>
      <c r="C58" s="4"/>
      <c r="D58" s="11">
        <f t="shared" si="1"/>
        <v>0</v>
      </c>
      <c r="E58" s="4"/>
      <c r="F58" s="4" t="s">
        <v>150</v>
      </c>
      <c r="G58" s="12">
        <f t="shared" si="2"/>
        <v>279.6779999999999</v>
      </c>
      <c r="H58" s="12">
        <f t="shared" si="4"/>
        <v>275.51</v>
      </c>
      <c r="I58" s="13">
        <f t="shared" si="3"/>
        <v>4.167999999999893</v>
      </c>
    </row>
    <row r="59" spans="1:9" ht="21.75" customHeight="1">
      <c r="A59" s="24" t="str">
        <f t="shared" si="0"/>
        <v>0+490</v>
      </c>
      <c r="B59" s="14">
        <v>490</v>
      </c>
      <c r="C59" s="4"/>
      <c r="D59" s="11">
        <f t="shared" si="1"/>
        <v>0</v>
      </c>
      <c r="E59" s="4"/>
      <c r="F59" s="4" t="s">
        <v>151</v>
      </c>
      <c r="G59" s="12">
        <f t="shared" si="2"/>
        <v>277.4559999999999</v>
      </c>
      <c r="H59" s="12">
        <f t="shared" si="4"/>
        <v>275.505</v>
      </c>
      <c r="I59" s="13">
        <f t="shared" si="3"/>
        <v>1.9509999999999081</v>
      </c>
    </row>
    <row r="60" spans="1:9" ht="21.75" customHeight="1">
      <c r="A60" s="24" t="str">
        <f t="shared" si="0"/>
        <v>0+500</v>
      </c>
      <c r="B60" s="14">
        <v>500</v>
      </c>
      <c r="C60" s="4" t="s">
        <v>153</v>
      </c>
      <c r="D60" s="11">
        <f t="shared" si="1"/>
        <v>279.1259999999999</v>
      </c>
      <c r="E60" s="4" t="s">
        <v>152</v>
      </c>
      <c r="F60" s="4"/>
      <c r="G60" s="12">
        <f t="shared" si="2"/>
        <v>278.2509999999999</v>
      </c>
      <c r="H60" s="12">
        <f t="shared" si="4"/>
        <v>275.5</v>
      </c>
      <c r="I60" s="13">
        <f t="shared" si="3"/>
        <v>2.7509999999999195</v>
      </c>
    </row>
    <row r="61" spans="1:9" ht="21.75" customHeight="1">
      <c r="A61" s="24" t="str">
        <f t="shared" si="0"/>
        <v>0+510</v>
      </c>
      <c r="B61" s="14">
        <v>510</v>
      </c>
      <c r="C61" s="4"/>
      <c r="D61" s="11">
        <f t="shared" si="1"/>
        <v>0</v>
      </c>
      <c r="E61" s="4"/>
      <c r="F61" s="4" t="s">
        <v>154</v>
      </c>
      <c r="G61" s="12">
        <f t="shared" si="2"/>
        <v>278.03599999999994</v>
      </c>
      <c r="H61" s="12">
        <f t="shared" si="4"/>
        <v>275.495</v>
      </c>
      <c r="I61" s="13">
        <f t="shared" si="3"/>
        <v>2.54099999999994</v>
      </c>
    </row>
    <row r="62" spans="1:9" ht="21.75" customHeight="1">
      <c r="A62" s="24" t="str">
        <f t="shared" si="0"/>
        <v>0+520</v>
      </c>
      <c r="B62" s="14">
        <v>520</v>
      </c>
      <c r="C62" s="4"/>
      <c r="D62" s="11">
        <f t="shared" si="1"/>
        <v>0</v>
      </c>
      <c r="E62" s="4"/>
      <c r="F62" s="4" t="s">
        <v>155</v>
      </c>
      <c r="G62" s="12">
        <f t="shared" si="2"/>
        <v>274.70699999999994</v>
      </c>
      <c r="H62" s="12">
        <f t="shared" si="4"/>
        <v>275.49</v>
      </c>
      <c r="I62" s="13">
        <f t="shared" si="3"/>
        <v>-0.7830000000000723</v>
      </c>
    </row>
    <row r="63" spans="1:9" ht="21.75" customHeight="1">
      <c r="A63" s="24" t="str">
        <f t="shared" si="0"/>
        <v>0+530</v>
      </c>
      <c r="B63" s="14">
        <v>530</v>
      </c>
      <c r="C63" s="4"/>
      <c r="D63" s="11">
        <f t="shared" si="1"/>
        <v>0</v>
      </c>
      <c r="E63" s="4"/>
      <c r="F63" s="4" t="s">
        <v>156</v>
      </c>
      <c r="G63" s="12">
        <f t="shared" si="2"/>
        <v>276.70699999999994</v>
      </c>
      <c r="H63" s="12">
        <f t="shared" si="4"/>
        <v>275.485</v>
      </c>
      <c r="I63" s="13">
        <f t="shared" si="3"/>
        <v>1.2219999999999231</v>
      </c>
    </row>
    <row r="64" spans="1:9" ht="21.75" customHeight="1">
      <c r="A64" s="24" t="str">
        <f t="shared" si="0"/>
        <v>0+540</v>
      </c>
      <c r="B64" s="14">
        <v>540</v>
      </c>
      <c r="C64" s="4"/>
      <c r="D64" s="11">
        <f t="shared" si="1"/>
        <v>0</v>
      </c>
      <c r="E64" s="4"/>
      <c r="F64" s="4" t="s">
        <v>157</v>
      </c>
      <c r="G64" s="12">
        <f t="shared" si="2"/>
        <v>276.54299999999995</v>
      </c>
      <c r="H64" s="12">
        <f t="shared" si="4"/>
        <v>275.48</v>
      </c>
      <c r="I64" s="13">
        <f t="shared" si="3"/>
        <v>1.0629999999999313</v>
      </c>
    </row>
    <row r="65" spans="1:9" ht="21.75" customHeight="1">
      <c r="A65" s="24">
        <f t="shared" si="0"/>
      </c>
      <c r="B65" s="14" t="s">
        <v>163</v>
      </c>
      <c r="C65" s="4"/>
      <c r="D65" s="11">
        <f t="shared" si="1"/>
        <v>0</v>
      </c>
      <c r="E65" s="4"/>
      <c r="F65" s="4" t="s">
        <v>158</v>
      </c>
      <c r="G65" s="12">
        <f t="shared" si="2"/>
        <v>276.98099999999994</v>
      </c>
      <c r="H65" s="12">
        <f t="shared" si="4"/>
        <v>0</v>
      </c>
      <c r="I65" s="13">
        <f t="shared" si="3"/>
        <v>0</v>
      </c>
    </row>
    <row r="66" spans="1:9" ht="21.75" customHeight="1">
      <c r="A66" s="24">
        <f t="shared" si="0"/>
      </c>
      <c r="B66" s="14"/>
      <c r="C66" s="4"/>
      <c r="D66" s="11">
        <f aca="true" t="shared" si="5" ref="D66:D129">IF(C66&gt;0,C66/1000+G66,0)</f>
        <v>0</v>
      </c>
      <c r="E66" s="4"/>
      <c r="F66" s="4"/>
      <c r="G66" s="12">
        <f t="shared" si="2"/>
        <v>0</v>
      </c>
      <c r="H66" s="12">
        <f t="shared" si="4"/>
        <v>0</v>
      </c>
      <c r="I66" s="13">
        <f t="shared" si="3"/>
        <v>0</v>
      </c>
    </row>
    <row r="67" spans="1:9" ht="21.75" customHeight="1">
      <c r="A67" s="24">
        <f t="shared" si="0"/>
      </c>
      <c r="B67" s="14"/>
      <c r="C67" s="4"/>
      <c r="D67" s="11">
        <f t="shared" si="5"/>
        <v>0</v>
      </c>
      <c r="E67" s="4"/>
      <c r="F67" s="4"/>
      <c r="G67" s="12">
        <f t="shared" si="2"/>
        <v>0</v>
      </c>
      <c r="H67" s="12">
        <f t="shared" si="4"/>
        <v>0</v>
      </c>
      <c r="I67" s="13">
        <f t="shared" si="3"/>
        <v>0</v>
      </c>
    </row>
    <row r="68" spans="1:9" ht="21.75" customHeight="1">
      <c r="A68" s="24">
        <f aca="true" t="shared" si="6" ref="A68:A131">IF(B68&lt;&gt;"",IF(ISERROR(TEXT(INT(B68/1000),"0")&amp;TEXT(MOD(B68,1000),"+000")),"",TEXT(INT(B68/1000),"0")&amp;TEXT(MOD(B68,1000),"+000")),"")</f>
      </c>
      <c r="B68" s="14"/>
      <c r="C68" s="4"/>
      <c r="D68" s="11">
        <f t="shared" si="5"/>
        <v>0</v>
      </c>
      <c r="E68" s="4"/>
      <c r="F68" s="4"/>
      <c r="G68" s="12">
        <f t="shared" si="2"/>
        <v>0</v>
      </c>
      <c r="H68" s="12">
        <f t="shared" si="4"/>
        <v>0</v>
      </c>
      <c r="I68" s="13">
        <f t="shared" si="3"/>
        <v>0</v>
      </c>
    </row>
    <row r="69" spans="1:9" ht="21.75" customHeight="1">
      <c r="A69" s="24">
        <f t="shared" si="6"/>
      </c>
      <c r="B69" s="14"/>
      <c r="C69" s="4"/>
      <c r="D69" s="11">
        <f t="shared" si="5"/>
        <v>0</v>
      </c>
      <c r="E69" s="4"/>
      <c r="F69" s="4"/>
      <c r="G69" s="12">
        <f aca="true" t="shared" si="7" ref="G69:G89">IF(E69+F69=0,0,IF(D68&gt;0,D68-(E69+F69)/1000,G68+(E68+F68-E69-F69)/1000))</f>
        <v>0</v>
      </c>
      <c r="H69" s="12">
        <f t="shared" si="4"/>
        <v>0</v>
      </c>
      <c r="I69" s="13">
        <f t="shared" si="3"/>
        <v>0</v>
      </c>
    </row>
    <row r="70" spans="1:9" ht="21.75" customHeight="1">
      <c r="A70" s="24">
        <f t="shared" si="6"/>
      </c>
      <c r="B70" s="14"/>
      <c r="C70" s="4"/>
      <c r="D70" s="11">
        <f t="shared" si="5"/>
        <v>0</v>
      </c>
      <c r="E70" s="4"/>
      <c r="F70" s="4"/>
      <c r="G70" s="12">
        <f t="shared" si="7"/>
        <v>0</v>
      </c>
      <c r="H70" s="12">
        <f t="shared" si="4"/>
        <v>0</v>
      </c>
      <c r="I70" s="13">
        <f t="shared" si="3"/>
        <v>0</v>
      </c>
    </row>
    <row r="71" spans="1:9" ht="21.75" customHeight="1">
      <c r="A71" s="24">
        <f t="shared" si="6"/>
      </c>
      <c r="B71" s="14"/>
      <c r="C71" s="4"/>
      <c r="D71" s="11">
        <f t="shared" si="5"/>
        <v>0</v>
      </c>
      <c r="E71" s="4"/>
      <c r="F71" s="4"/>
      <c r="G71" s="12">
        <f t="shared" si="7"/>
        <v>0</v>
      </c>
      <c r="H71" s="12">
        <f aca="true" t="shared" si="8" ref="H71:H134">IF(A71&lt;&gt;"",IF(ISERROR($K$1-B71/2000),"",$K$1-B71/2000),0)</f>
        <v>0</v>
      </c>
      <c r="I71" s="13">
        <f aca="true" t="shared" si="9" ref="I71:I134">IF(ISERROR(IF(H71&gt;0,G71-H71,0)),0,IF(H71&gt;0,G71-H71,0))</f>
        <v>0</v>
      </c>
    </row>
    <row r="72" spans="1:9" ht="21.75" customHeight="1">
      <c r="A72" s="24">
        <f t="shared" si="6"/>
      </c>
      <c r="B72" s="14"/>
      <c r="C72" s="4"/>
      <c r="D72" s="11">
        <f t="shared" si="5"/>
        <v>0</v>
      </c>
      <c r="E72" s="4"/>
      <c r="F72" s="4"/>
      <c r="G72" s="12">
        <f t="shared" si="7"/>
        <v>0</v>
      </c>
      <c r="H72" s="12">
        <f t="shared" si="8"/>
        <v>0</v>
      </c>
      <c r="I72" s="13">
        <f t="shared" si="9"/>
        <v>0</v>
      </c>
    </row>
    <row r="73" spans="1:9" ht="21.75" customHeight="1">
      <c r="A73" s="24">
        <f t="shared" si="6"/>
      </c>
      <c r="B73" s="14"/>
      <c r="C73" s="4"/>
      <c r="D73" s="11">
        <f t="shared" si="5"/>
        <v>0</v>
      </c>
      <c r="E73" s="4"/>
      <c r="F73" s="4"/>
      <c r="G73" s="12">
        <f t="shared" si="7"/>
        <v>0</v>
      </c>
      <c r="H73" s="12">
        <f t="shared" si="8"/>
        <v>0</v>
      </c>
      <c r="I73" s="13">
        <f t="shared" si="9"/>
        <v>0</v>
      </c>
    </row>
    <row r="74" spans="1:9" ht="21.75" customHeight="1">
      <c r="A74" s="24">
        <f t="shared" si="6"/>
      </c>
      <c r="B74" s="14"/>
      <c r="C74" s="4"/>
      <c r="D74" s="11">
        <f t="shared" si="5"/>
        <v>0</v>
      </c>
      <c r="E74" s="4"/>
      <c r="F74" s="4"/>
      <c r="G74" s="12">
        <f t="shared" si="7"/>
        <v>0</v>
      </c>
      <c r="H74" s="12">
        <f t="shared" si="8"/>
        <v>0</v>
      </c>
      <c r="I74" s="13">
        <f t="shared" si="9"/>
        <v>0</v>
      </c>
    </row>
    <row r="75" spans="1:9" ht="21.75" customHeight="1">
      <c r="A75" s="24">
        <f t="shared" si="6"/>
      </c>
      <c r="B75" s="14"/>
      <c r="C75" s="4"/>
      <c r="D75" s="11">
        <f t="shared" si="5"/>
        <v>0</v>
      </c>
      <c r="E75" s="4"/>
      <c r="F75" s="4"/>
      <c r="G75" s="12">
        <f t="shared" si="7"/>
        <v>0</v>
      </c>
      <c r="H75" s="12">
        <f t="shared" si="8"/>
        <v>0</v>
      </c>
      <c r="I75" s="13">
        <f t="shared" si="9"/>
        <v>0</v>
      </c>
    </row>
    <row r="76" spans="1:9" ht="21.75" customHeight="1">
      <c r="A76" s="24">
        <f t="shared" si="6"/>
      </c>
      <c r="B76" s="14"/>
      <c r="C76" s="4"/>
      <c r="D76" s="11">
        <f t="shared" si="5"/>
        <v>0</v>
      </c>
      <c r="E76" s="4"/>
      <c r="F76" s="4"/>
      <c r="G76" s="12">
        <f t="shared" si="7"/>
        <v>0</v>
      </c>
      <c r="H76" s="12">
        <f t="shared" si="8"/>
        <v>0</v>
      </c>
      <c r="I76" s="13">
        <f t="shared" si="9"/>
        <v>0</v>
      </c>
    </row>
    <row r="77" spans="1:9" ht="21.75" customHeight="1">
      <c r="A77" s="24">
        <f t="shared" si="6"/>
      </c>
      <c r="B77" s="14"/>
      <c r="C77" s="4"/>
      <c r="D77" s="11">
        <f t="shared" si="5"/>
        <v>0</v>
      </c>
      <c r="E77" s="4"/>
      <c r="F77" s="4"/>
      <c r="G77" s="12">
        <f t="shared" si="7"/>
        <v>0</v>
      </c>
      <c r="H77" s="12">
        <f t="shared" si="8"/>
        <v>0</v>
      </c>
      <c r="I77" s="13">
        <f t="shared" si="9"/>
        <v>0</v>
      </c>
    </row>
    <row r="78" spans="1:9" ht="21.75" customHeight="1">
      <c r="A78" s="24">
        <f t="shared" si="6"/>
      </c>
      <c r="B78" s="14"/>
      <c r="C78" s="4"/>
      <c r="D78" s="11">
        <f t="shared" si="5"/>
        <v>0</v>
      </c>
      <c r="E78" s="4"/>
      <c r="F78" s="4"/>
      <c r="G78" s="12">
        <f t="shared" si="7"/>
        <v>0</v>
      </c>
      <c r="H78" s="12">
        <f t="shared" si="8"/>
        <v>0</v>
      </c>
      <c r="I78" s="13">
        <f t="shared" si="9"/>
        <v>0</v>
      </c>
    </row>
    <row r="79" spans="1:9" ht="21.75" customHeight="1">
      <c r="A79" s="24">
        <f t="shared" si="6"/>
      </c>
      <c r="B79" s="14"/>
      <c r="C79" s="4"/>
      <c r="D79" s="11">
        <f t="shared" si="5"/>
        <v>0</v>
      </c>
      <c r="E79" s="4"/>
      <c r="F79" s="4"/>
      <c r="G79" s="12">
        <f t="shared" si="7"/>
        <v>0</v>
      </c>
      <c r="H79" s="12">
        <f t="shared" si="8"/>
        <v>0</v>
      </c>
      <c r="I79" s="13">
        <f t="shared" si="9"/>
        <v>0</v>
      </c>
    </row>
    <row r="80" spans="1:9" ht="21.75" customHeight="1">
      <c r="A80" s="24">
        <f t="shared" si="6"/>
      </c>
      <c r="B80" s="14"/>
      <c r="C80" s="4"/>
      <c r="D80" s="11">
        <f t="shared" si="5"/>
        <v>0</v>
      </c>
      <c r="E80" s="4"/>
      <c r="F80" s="4"/>
      <c r="G80" s="12">
        <f t="shared" si="7"/>
        <v>0</v>
      </c>
      <c r="H80" s="12">
        <f t="shared" si="8"/>
        <v>0</v>
      </c>
      <c r="I80" s="13">
        <f t="shared" si="9"/>
        <v>0</v>
      </c>
    </row>
    <row r="81" spans="1:9" ht="21.75" customHeight="1">
      <c r="A81" s="24">
        <f t="shared" si="6"/>
      </c>
      <c r="B81" s="14"/>
      <c r="C81" s="4"/>
      <c r="D81" s="11">
        <f t="shared" si="5"/>
        <v>0</v>
      </c>
      <c r="E81" s="4"/>
      <c r="F81" s="4"/>
      <c r="G81" s="12">
        <f t="shared" si="7"/>
        <v>0</v>
      </c>
      <c r="H81" s="12">
        <f t="shared" si="8"/>
        <v>0</v>
      </c>
      <c r="I81" s="13">
        <f t="shared" si="9"/>
        <v>0</v>
      </c>
    </row>
    <row r="82" spans="1:9" ht="21.75" customHeight="1">
      <c r="A82" s="24">
        <f t="shared" si="6"/>
      </c>
      <c r="B82" s="14"/>
      <c r="C82" s="4"/>
      <c r="D82" s="11">
        <f t="shared" si="5"/>
        <v>0</v>
      </c>
      <c r="E82" s="4"/>
      <c r="F82" s="4"/>
      <c r="G82" s="12">
        <f t="shared" si="7"/>
        <v>0</v>
      </c>
      <c r="H82" s="12">
        <f t="shared" si="8"/>
        <v>0</v>
      </c>
      <c r="I82" s="13">
        <f t="shared" si="9"/>
        <v>0</v>
      </c>
    </row>
    <row r="83" spans="1:9" ht="21.75" customHeight="1">
      <c r="A83" s="24">
        <f t="shared" si="6"/>
      </c>
      <c r="B83" s="14"/>
      <c r="C83" s="4"/>
      <c r="D83" s="11">
        <f t="shared" si="5"/>
        <v>0</v>
      </c>
      <c r="E83" s="4"/>
      <c r="F83" s="4"/>
      <c r="G83" s="12">
        <f t="shared" si="7"/>
        <v>0</v>
      </c>
      <c r="H83" s="12">
        <f t="shared" si="8"/>
        <v>0</v>
      </c>
      <c r="I83" s="13">
        <f t="shared" si="9"/>
        <v>0</v>
      </c>
    </row>
    <row r="84" spans="1:9" ht="21.75" customHeight="1">
      <c r="A84" s="24">
        <f t="shared" si="6"/>
      </c>
      <c r="B84" s="14"/>
      <c r="C84" s="4"/>
      <c r="D84" s="11">
        <f t="shared" si="5"/>
        <v>0</v>
      </c>
      <c r="E84" s="4"/>
      <c r="F84" s="4"/>
      <c r="G84" s="12">
        <f t="shared" si="7"/>
        <v>0</v>
      </c>
      <c r="H84" s="12">
        <f t="shared" si="8"/>
        <v>0</v>
      </c>
      <c r="I84" s="13">
        <f t="shared" si="9"/>
        <v>0</v>
      </c>
    </row>
    <row r="85" spans="1:9" ht="21.75" customHeight="1">
      <c r="A85" s="24">
        <f t="shared" si="6"/>
      </c>
      <c r="B85" s="14"/>
      <c r="C85" s="4"/>
      <c r="D85" s="11">
        <f t="shared" si="5"/>
        <v>0</v>
      </c>
      <c r="E85" s="4"/>
      <c r="F85" s="4"/>
      <c r="G85" s="12">
        <f t="shared" si="7"/>
        <v>0</v>
      </c>
      <c r="H85" s="12">
        <f t="shared" si="8"/>
        <v>0</v>
      </c>
      <c r="I85" s="13">
        <f t="shared" si="9"/>
        <v>0</v>
      </c>
    </row>
    <row r="86" spans="1:9" ht="21.75" customHeight="1">
      <c r="A86" s="24">
        <f t="shared" si="6"/>
      </c>
      <c r="B86" s="14"/>
      <c r="C86" s="4"/>
      <c r="D86" s="11">
        <f t="shared" si="5"/>
        <v>0</v>
      </c>
      <c r="E86" s="4"/>
      <c r="F86" s="4"/>
      <c r="G86" s="12">
        <f t="shared" si="7"/>
        <v>0</v>
      </c>
      <c r="H86" s="12">
        <f t="shared" si="8"/>
        <v>0</v>
      </c>
      <c r="I86" s="13">
        <f t="shared" si="9"/>
        <v>0</v>
      </c>
    </row>
    <row r="87" spans="1:9" ht="21.75" customHeight="1">
      <c r="A87" s="24">
        <f t="shared" si="6"/>
      </c>
      <c r="B87" s="14"/>
      <c r="C87" s="4"/>
      <c r="D87" s="11">
        <f t="shared" si="5"/>
        <v>0</v>
      </c>
      <c r="E87" s="4"/>
      <c r="F87" s="4"/>
      <c r="G87" s="12">
        <f t="shared" si="7"/>
        <v>0</v>
      </c>
      <c r="H87" s="12">
        <f t="shared" si="8"/>
        <v>0</v>
      </c>
      <c r="I87" s="13">
        <f t="shared" si="9"/>
        <v>0</v>
      </c>
    </row>
    <row r="88" spans="1:9" ht="21.75" customHeight="1">
      <c r="A88" s="24">
        <f t="shared" si="6"/>
      </c>
      <c r="B88" s="14"/>
      <c r="C88" s="4"/>
      <c r="D88" s="11">
        <f t="shared" si="5"/>
        <v>0</v>
      </c>
      <c r="E88" s="4"/>
      <c r="F88" s="4"/>
      <c r="G88" s="12">
        <f t="shared" si="7"/>
        <v>0</v>
      </c>
      <c r="H88" s="12">
        <f t="shared" si="8"/>
        <v>0</v>
      </c>
      <c r="I88" s="13">
        <f t="shared" si="9"/>
        <v>0</v>
      </c>
    </row>
    <row r="89" spans="1:9" ht="21.75" customHeight="1">
      <c r="A89" s="24">
        <f t="shared" si="6"/>
      </c>
      <c r="B89" s="14"/>
      <c r="C89" s="4"/>
      <c r="D89" s="11">
        <f t="shared" si="5"/>
        <v>0</v>
      </c>
      <c r="E89" s="4"/>
      <c r="F89" s="4"/>
      <c r="G89" s="12">
        <f t="shared" si="7"/>
        <v>0</v>
      </c>
      <c r="H89" s="12">
        <f t="shared" si="8"/>
        <v>0</v>
      </c>
      <c r="I89" s="13">
        <f t="shared" si="9"/>
        <v>0</v>
      </c>
    </row>
    <row r="90" spans="1:9" ht="21.75" customHeight="1">
      <c r="A90" s="24">
        <f t="shared" si="6"/>
      </c>
      <c r="B90" s="14"/>
      <c r="C90" s="4"/>
      <c r="D90" s="11">
        <f t="shared" si="5"/>
        <v>0</v>
      </c>
      <c r="E90" s="4"/>
      <c r="F90" s="4"/>
      <c r="G90" s="12">
        <f>IF(E90+F90=0,0,IF(D89&gt;0,D89-(E90+F90)/1000,G89+(E89+F89-E90-F90)/1000))</f>
        <v>0</v>
      </c>
      <c r="H90" s="12">
        <f t="shared" si="8"/>
        <v>0</v>
      </c>
      <c r="I90" s="13">
        <f t="shared" si="9"/>
        <v>0</v>
      </c>
    </row>
    <row r="91" spans="1:9" ht="21.75" customHeight="1">
      <c r="A91" s="24">
        <f t="shared" si="6"/>
      </c>
      <c r="B91" s="14"/>
      <c r="C91" s="4"/>
      <c r="D91" s="11">
        <f t="shared" si="5"/>
        <v>0</v>
      </c>
      <c r="E91" s="4"/>
      <c r="F91" s="4"/>
      <c r="G91" s="12">
        <f aca="true" t="shared" si="10" ref="G91:G135">IF(E91+F91=0,0,IF(D90&gt;0,D90-(E91+F91)/1000,G90+(E90+F90-E91-F91)/1000))</f>
        <v>0</v>
      </c>
      <c r="H91" s="12">
        <f t="shared" si="8"/>
        <v>0</v>
      </c>
      <c r="I91" s="13">
        <f t="shared" si="9"/>
        <v>0</v>
      </c>
    </row>
    <row r="92" spans="1:9" ht="21.75" customHeight="1">
      <c r="A92" s="24">
        <f t="shared" si="6"/>
      </c>
      <c r="B92" s="14"/>
      <c r="C92" s="4"/>
      <c r="D92" s="11">
        <f t="shared" si="5"/>
        <v>0</v>
      </c>
      <c r="E92" s="4"/>
      <c r="F92" s="4"/>
      <c r="G92" s="12">
        <f t="shared" si="10"/>
        <v>0</v>
      </c>
      <c r="H92" s="12">
        <f t="shared" si="8"/>
        <v>0</v>
      </c>
      <c r="I92" s="13">
        <f t="shared" si="9"/>
        <v>0</v>
      </c>
    </row>
    <row r="93" spans="1:9" ht="21.75" customHeight="1">
      <c r="A93" s="24">
        <f t="shared" si="6"/>
      </c>
      <c r="B93" s="14"/>
      <c r="C93" s="4"/>
      <c r="D93" s="11">
        <f t="shared" si="5"/>
        <v>0</v>
      </c>
      <c r="E93" s="4"/>
      <c r="F93" s="4"/>
      <c r="G93" s="12">
        <f t="shared" si="10"/>
        <v>0</v>
      </c>
      <c r="H93" s="12">
        <f t="shared" si="8"/>
        <v>0</v>
      </c>
      <c r="I93" s="13">
        <f t="shared" si="9"/>
        <v>0</v>
      </c>
    </row>
    <row r="94" spans="1:9" ht="21.75" customHeight="1">
      <c r="A94" s="24">
        <f t="shared" si="6"/>
      </c>
      <c r="B94" s="14"/>
      <c r="C94" s="4"/>
      <c r="D94" s="11">
        <f t="shared" si="5"/>
        <v>0</v>
      </c>
      <c r="E94" s="4"/>
      <c r="F94" s="4"/>
      <c r="G94" s="12">
        <f t="shared" si="10"/>
        <v>0</v>
      </c>
      <c r="H94" s="12">
        <f t="shared" si="8"/>
        <v>0</v>
      </c>
      <c r="I94" s="13">
        <f t="shared" si="9"/>
        <v>0</v>
      </c>
    </row>
    <row r="95" spans="1:9" ht="21.75" customHeight="1">
      <c r="A95" s="24">
        <f t="shared" si="6"/>
      </c>
      <c r="B95" s="14"/>
      <c r="C95" s="4"/>
      <c r="D95" s="11">
        <f t="shared" si="5"/>
        <v>0</v>
      </c>
      <c r="E95" s="4"/>
      <c r="F95" s="4"/>
      <c r="G95" s="12">
        <f t="shared" si="10"/>
        <v>0</v>
      </c>
      <c r="H95" s="12">
        <f t="shared" si="8"/>
        <v>0</v>
      </c>
      <c r="I95" s="13">
        <f t="shared" si="9"/>
        <v>0</v>
      </c>
    </row>
    <row r="96" spans="1:9" ht="21.75" customHeight="1">
      <c r="A96" s="24">
        <f t="shared" si="6"/>
      </c>
      <c r="B96" s="14"/>
      <c r="C96" s="4"/>
      <c r="D96" s="11">
        <f t="shared" si="5"/>
        <v>0</v>
      </c>
      <c r="E96" s="4"/>
      <c r="F96" s="4"/>
      <c r="G96" s="12">
        <f t="shared" si="10"/>
        <v>0</v>
      </c>
      <c r="H96" s="12">
        <f t="shared" si="8"/>
        <v>0</v>
      </c>
      <c r="I96" s="13">
        <f t="shared" si="9"/>
        <v>0</v>
      </c>
    </row>
    <row r="97" spans="1:9" ht="21.75" customHeight="1">
      <c r="A97" s="24">
        <f t="shared" si="6"/>
      </c>
      <c r="B97" s="14"/>
      <c r="C97" s="4"/>
      <c r="D97" s="11">
        <f t="shared" si="5"/>
        <v>0</v>
      </c>
      <c r="E97" s="4"/>
      <c r="F97" s="4"/>
      <c r="G97" s="12">
        <f t="shared" si="10"/>
        <v>0</v>
      </c>
      <c r="H97" s="12">
        <f t="shared" si="8"/>
        <v>0</v>
      </c>
      <c r="I97" s="13">
        <f t="shared" si="9"/>
        <v>0</v>
      </c>
    </row>
    <row r="98" spans="1:9" ht="21.75" customHeight="1">
      <c r="A98" s="24">
        <f t="shared" si="6"/>
      </c>
      <c r="B98" s="14"/>
      <c r="C98" s="4"/>
      <c r="D98" s="11">
        <f t="shared" si="5"/>
        <v>0</v>
      </c>
      <c r="E98" s="4"/>
      <c r="F98" s="4"/>
      <c r="G98" s="12">
        <f t="shared" si="10"/>
        <v>0</v>
      </c>
      <c r="H98" s="12">
        <f t="shared" si="8"/>
        <v>0</v>
      </c>
      <c r="I98" s="13">
        <f t="shared" si="9"/>
        <v>0</v>
      </c>
    </row>
    <row r="99" spans="1:9" ht="21.75" customHeight="1">
      <c r="A99" s="24">
        <f t="shared" si="6"/>
      </c>
      <c r="B99" s="14"/>
      <c r="C99" s="4"/>
      <c r="D99" s="11">
        <f t="shared" si="5"/>
        <v>0</v>
      </c>
      <c r="E99" s="4"/>
      <c r="F99" s="4"/>
      <c r="G99" s="12">
        <f t="shared" si="10"/>
        <v>0</v>
      </c>
      <c r="H99" s="12">
        <f t="shared" si="8"/>
        <v>0</v>
      </c>
      <c r="I99" s="13">
        <f t="shared" si="9"/>
        <v>0</v>
      </c>
    </row>
    <row r="100" spans="1:9" ht="21.75" customHeight="1">
      <c r="A100" s="24">
        <f t="shared" si="6"/>
      </c>
      <c r="B100" s="14"/>
      <c r="C100" s="4"/>
      <c r="D100" s="11">
        <f t="shared" si="5"/>
        <v>0</v>
      </c>
      <c r="E100" s="4"/>
      <c r="F100" s="4"/>
      <c r="G100" s="12">
        <f t="shared" si="10"/>
        <v>0</v>
      </c>
      <c r="H100" s="12">
        <f t="shared" si="8"/>
        <v>0</v>
      </c>
      <c r="I100" s="13">
        <f t="shared" si="9"/>
        <v>0</v>
      </c>
    </row>
    <row r="101" spans="1:9" ht="21.75" customHeight="1">
      <c r="A101" s="24">
        <f t="shared" si="6"/>
      </c>
      <c r="B101" s="14"/>
      <c r="C101" s="4"/>
      <c r="D101" s="11">
        <f t="shared" si="5"/>
        <v>0</v>
      </c>
      <c r="E101" s="4"/>
      <c r="F101" s="4"/>
      <c r="G101" s="12">
        <f t="shared" si="10"/>
        <v>0</v>
      </c>
      <c r="H101" s="12">
        <f t="shared" si="8"/>
        <v>0</v>
      </c>
      <c r="I101" s="13">
        <f t="shared" si="9"/>
        <v>0</v>
      </c>
    </row>
    <row r="102" spans="1:9" ht="21.75" customHeight="1">
      <c r="A102" s="24">
        <f t="shared" si="6"/>
      </c>
      <c r="B102" s="14"/>
      <c r="C102" s="4"/>
      <c r="D102" s="11">
        <f t="shared" si="5"/>
        <v>0</v>
      </c>
      <c r="E102" s="4"/>
      <c r="F102" s="4"/>
      <c r="G102" s="12">
        <f t="shared" si="10"/>
        <v>0</v>
      </c>
      <c r="H102" s="12">
        <f t="shared" si="8"/>
        <v>0</v>
      </c>
      <c r="I102" s="13">
        <f t="shared" si="9"/>
        <v>0</v>
      </c>
    </row>
    <row r="103" spans="1:9" ht="21.75" customHeight="1">
      <c r="A103" s="24">
        <f t="shared" si="6"/>
      </c>
      <c r="B103" s="14"/>
      <c r="C103" s="4"/>
      <c r="D103" s="11">
        <f t="shared" si="5"/>
        <v>0</v>
      </c>
      <c r="E103" s="4"/>
      <c r="F103" s="4"/>
      <c r="G103" s="12">
        <f t="shared" si="10"/>
        <v>0</v>
      </c>
      <c r="H103" s="12">
        <f t="shared" si="8"/>
        <v>0</v>
      </c>
      <c r="I103" s="13">
        <f t="shared" si="9"/>
        <v>0</v>
      </c>
    </row>
    <row r="104" spans="1:9" ht="21.75" customHeight="1">
      <c r="A104" s="24">
        <f t="shared" si="6"/>
      </c>
      <c r="B104" s="14"/>
      <c r="C104" s="4"/>
      <c r="D104" s="11">
        <f t="shared" si="5"/>
        <v>0</v>
      </c>
      <c r="E104" s="4"/>
      <c r="F104" s="4"/>
      <c r="G104" s="12">
        <f t="shared" si="10"/>
        <v>0</v>
      </c>
      <c r="H104" s="12">
        <f t="shared" si="8"/>
        <v>0</v>
      </c>
      <c r="I104" s="13">
        <f t="shared" si="9"/>
        <v>0</v>
      </c>
    </row>
    <row r="105" spans="1:9" ht="21.75" customHeight="1">
      <c r="A105" s="24">
        <f t="shared" si="6"/>
      </c>
      <c r="B105" s="14"/>
      <c r="C105" s="4"/>
      <c r="D105" s="11">
        <f t="shared" si="5"/>
        <v>0</v>
      </c>
      <c r="E105" s="4"/>
      <c r="F105" s="4"/>
      <c r="G105" s="12">
        <f t="shared" si="10"/>
        <v>0</v>
      </c>
      <c r="H105" s="12">
        <f t="shared" si="8"/>
        <v>0</v>
      </c>
      <c r="I105" s="13">
        <f t="shared" si="9"/>
        <v>0</v>
      </c>
    </row>
    <row r="106" spans="1:9" ht="21.75" customHeight="1">
      <c r="A106" s="24">
        <f t="shared" si="6"/>
      </c>
      <c r="B106" s="14"/>
      <c r="C106" s="4"/>
      <c r="D106" s="11">
        <f t="shared" si="5"/>
        <v>0</v>
      </c>
      <c r="E106" s="4"/>
      <c r="F106" s="4"/>
      <c r="G106" s="12">
        <f t="shared" si="10"/>
        <v>0</v>
      </c>
      <c r="H106" s="12">
        <f t="shared" si="8"/>
        <v>0</v>
      </c>
      <c r="I106" s="13">
        <f t="shared" si="9"/>
        <v>0</v>
      </c>
    </row>
    <row r="107" spans="1:9" ht="21.75" customHeight="1">
      <c r="A107" s="24">
        <f t="shared" si="6"/>
      </c>
      <c r="B107" s="14"/>
      <c r="C107" s="4"/>
      <c r="D107" s="11">
        <f t="shared" si="5"/>
        <v>0</v>
      </c>
      <c r="E107" s="4"/>
      <c r="F107" s="4"/>
      <c r="G107" s="12">
        <f t="shared" si="10"/>
        <v>0</v>
      </c>
      <c r="H107" s="12">
        <f t="shared" si="8"/>
        <v>0</v>
      </c>
      <c r="I107" s="13">
        <f t="shared" si="9"/>
        <v>0</v>
      </c>
    </row>
    <row r="108" spans="1:9" ht="21.75" customHeight="1">
      <c r="A108" s="24">
        <f t="shared" si="6"/>
      </c>
      <c r="B108" s="14"/>
      <c r="C108" s="4"/>
      <c r="D108" s="11">
        <f t="shared" si="5"/>
        <v>0</v>
      </c>
      <c r="E108" s="4"/>
      <c r="F108" s="4"/>
      <c r="G108" s="12">
        <f t="shared" si="10"/>
        <v>0</v>
      </c>
      <c r="H108" s="12">
        <f t="shared" si="8"/>
        <v>0</v>
      </c>
      <c r="I108" s="13">
        <f t="shared" si="9"/>
        <v>0</v>
      </c>
    </row>
    <row r="109" spans="1:9" ht="21.75" customHeight="1">
      <c r="A109" s="24">
        <f t="shared" si="6"/>
      </c>
      <c r="B109" s="14"/>
      <c r="C109" s="4"/>
      <c r="D109" s="11">
        <f t="shared" si="5"/>
        <v>0</v>
      </c>
      <c r="E109" s="4"/>
      <c r="F109" s="4"/>
      <c r="G109" s="12">
        <f t="shared" si="10"/>
        <v>0</v>
      </c>
      <c r="H109" s="12">
        <f t="shared" si="8"/>
        <v>0</v>
      </c>
      <c r="I109" s="13">
        <f t="shared" si="9"/>
        <v>0</v>
      </c>
    </row>
    <row r="110" spans="1:9" ht="21.75" customHeight="1">
      <c r="A110" s="24">
        <f t="shared" si="6"/>
      </c>
      <c r="B110" s="14"/>
      <c r="C110" s="4"/>
      <c r="D110" s="11">
        <f t="shared" si="5"/>
        <v>0</v>
      </c>
      <c r="E110" s="4"/>
      <c r="F110" s="4"/>
      <c r="G110" s="12">
        <f t="shared" si="10"/>
        <v>0</v>
      </c>
      <c r="H110" s="12">
        <f t="shared" si="8"/>
        <v>0</v>
      </c>
      <c r="I110" s="13">
        <f t="shared" si="9"/>
        <v>0</v>
      </c>
    </row>
    <row r="111" spans="1:9" ht="21.75" customHeight="1">
      <c r="A111" s="24">
        <f t="shared" si="6"/>
      </c>
      <c r="B111" s="14"/>
      <c r="C111" s="4"/>
      <c r="D111" s="11">
        <f t="shared" si="5"/>
        <v>0</v>
      </c>
      <c r="E111" s="4"/>
      <c r="F111" s="4"/>
      <c r="G111" s="12">
        <f t="shared" si="10"/>
        <v>0</v>
      </c>
      <c r="H111" s="12">
        <f t="shared" si="8"/>
        <v>0</v>
      </c>
      <c r="I111" s="13">
        <f t="shared" si="9"/>
        <v>0</v>
      </c>
    </row>
    <row r="112" spans="1:9" ht="21.75" customHeight="1">
      <c r="A112" s="24">
        <f t="shared" si="6"/>
      </c>
      <c r="B112" s="14"/>
      <c r="C112" s="4"/>
      <c r="D112" s="11">
        <f t="shared" si="5"/>
        <v>0</v>
      </c>
      <c r="E112" s="4"/>
      <c r="F112" s="4"/>
      <c r="G112" s="12">
        <f t="shared" si="10"/>
        <v>0</v>
      </c>
      <c r="H112" s="12">
        <f t="shared" si="8"/>
        <v>0</v>
      </c>
      <c r="I112" s="13">
        <f t="shared" si="9"/>
        <v>0</v>
      </c>
    </row>
    <row r="113" spans="1:9" ht="21.75" customHeight="1">
      <c r="A113" s="24">
        <f t="shared" si="6"/>
      </c>
      <c r="B113" s="14"/>
      <c r="C113" s="4"/>
      <c r="D113" s="11">
        <f t="shared" si="5"/>
        <v>0</v>
      </c>
      <c r="E113" s="4"/>
      <c r="F113" s="4"/>
      <c r="G113" s="12">
        <f t="shared" si="10"/>
        <v>0</v>
      </c>
      <c r="H113" s="12">
        <f t="shared" si="8"/>
        <v>0</v>
      </c>
      <c r="I113" s="13">
        <f t="shared" si="9"/>
        <v>0</v>
      </c>
    </row>
    <row r="114" spans="1:9" ht="21.75" customHeight="1">
      <c r="A114" s="24">
        <f t="shared" si="6"/>
      </c>
      <c r="B114" s="14"/>
      <c r="C114" s="4"/>
      <c r="D114" s="11">
        <f t="shared" si="5"/>
        <v>0</v>
      </c>
      <c r="E114" s="4"/>
      <c r="F114" s="4"/>
      <c r="G114" s="12">
        <f t="shared" si="10"/>
        <v>0</v>
      </c>
      <c r="H114" s="12">
        <f t="shared" si="8"/>
        <v>0</v>
      </c>
      <c r="I114" s="13">
        <f t="shared" si="9"/>
        <v>0</v>
      </c>
    </row>
    <row r="115" spans="1:9" ht="21.75" customHeight="1">
      <c r="A115" s="24">
        <f t="shared" si="6"/>
      </c>
      <c r="B115" s="14"/>
      <c r="C115" s="4"/>
      <c r="D115" s="11">
        <f t="shared" si="5"/>
        <v>0</v>
      </c>
      <c r="E115" s="4"/>
      <c r="F115" s="4"/>
      <c r="G115" s="12">
        <f t="shared" si="10"/>
        <v>0</v>
      </c>
      <c r="H115" s="12">
        <f t="shared" si="8"/>
        <v>0</v>
      </c>
      <c r="I115" s="13">
        <f t="shared" si="9"/>
        <v>0</v>
      </c>
    </row>
    <row r="116" spans="1:9" ht="21.75" customHeight="1">
      <c r="A116" s="24">
        <f t="shared" si="6"/>
      </c>
      <c r="B116" s="14"/>
      <c r="C116" s="4"/>
      <c r="D116" s="11">
        <f t="shared" si="5"/>
        <v>0</v>
      </c>
      <c r="E116" s="4"/>
      <c r="F116" s="4"/>
      <c r="G116" s="12">
        <f t="shared" si="10"/>
        <v>0</v>
      </c>
      <c r="H116" s="12">
        <f t="shared" si="8"/>
        <v>0</v>
      </c>
      <c r="I116" s="13">
        <f t="shared" si="9"/>
        <v>0</v>
      </c>
    </row>
    <row r="117" spans="1:9" ht="21.75" customHeight="1">
      <c r="A117" s="24">
        <f t="shared" si="6"/>
      </c>
      <c r="B117" s="14"/>
      <c r="C117" s="4"/>
      <c r="D117" s="11">
        <f t="shared" si="5"/>
        <v>0</v>
      </c>
      <c r="E117" s="4"/>
      <c r="F117" s="4"/>
      <c r="G117" s="12">
        <f t="shared" si="10"/>
        <v>0</v>
      </c>
      <c r="H117" s="12">
        <f t="shared" si="8"/>
        <v>0</v>
      </c>
      <c r="I117" s="13">
        <f t="shared" si="9"/>
        <v>0</v>
      </c>
    </row>
    <row r="118" spans="1:9" ht="21.75" customHeight="1">
      <c r="A118" s="24">
        <f t="shared" si="6"/>
      </c>
      <c r="B118" s="14"/>
      <c r="C118" s="4"/>
      <c r="D118" s="11">
        <f t="shared" si="5"/>
        <v>0</v>
      </c>
      <c r="E118" s="4"/>
      <c r="F118" s="4"/>
      <c r="G118" s="12">
        <f t="shared" si="10"/>
        <v>0</v>
      </c>
      <c r="H118" s="12">
        <f t="shared" si="8"/>
        <v>0</v>
      </c>
      <c r="I118" s="13">
        <f t="shared" si="9"/>
        <v>0</v>
      </c>
    </row>
    <row r="119" spans="1:9" ht="21.75" customHeight="1">
      <c r="A119" s="24">
        <f t="shared" si="6"/>
      </c>
      <c r="B119" s="14"/>
      <c r="C119" s="4"/>
      <c r="D119" s="11">
        <f t="shared" si="5"/>
        <v>0</v>
      </c>
      <c r="E119" s="4"/>
      <c r="F119" s="4"/>
      <c r="G119" s="12">
        <f t="shared" si="10"/>
        <v>0</v>
      </c>
      <c r="H119" s="12">
        <f t="shared" si="8"/>
        <v>0</v>
      </c>
      <c r="I119" s="13">
        <f t="shared" si="9"/>
        <v>0</v>
      </c>
    </row>
    <row r="120" spans="1:9" ht="21.75" customHeight="1">
      <c r="A120" s="24">
        <f t="shared" si="6"/>
      </c>
      <c r="B120" s="14"/>
      <c r="C120" s="4"/>
      <c r="D120" s="11">
        <f t="shared" si="5"/>
        <v>0</v>
      </c>
      <c r="E120" s="4"/>
      <c r="F120" s="4"/>
      <c r="G120" s="12">
        <f t="shared" si="10"/>
        <v>0</v>
      </c>
      <c r="H120" s="12">
        <f t="shared" si="8"/>
        <v>0</v>
      </c>
      <c r="I120" s="13">
        <f t="shared" si="9"/>
        <v>0</v>
      </c>
    </row>
    <row r="121" spans="1:9" ht="21.75" customHeight="1">
      <c r="A121" s="24">
        <f t="shared" si="6"/>
      </c>
      <c r="B121" s="14"/>
      <c r="C121" s="4"/>
      <c r="D121" s="11">
        <f t="shared" si="5"/>
        <v>0</v>
      </c>
      <c r="E121" s="4"/>
      <c r="F121" s="4"/>
      <c r="G121" s="12">
        <f t="shared" si="10"/>
        <v>0</v>
      </c>
      <c r="H121" s="12">
        <f t="shared" si="8"/>
        <v>0</v>
      </c>
      <c r="I121" s="13">
        <f t="shared" si="9"/>
        <v>0</v>
      </c>
    </row>
    <row r="122" spans="1:9" ht="21.75" customHeight="1">
      <c r="A122" s="24">
        <f t="shared" si="6"/>
      </c>
      <c r="B122" s="14"/>
      <c r="C122" s="4"/>
      <c r="D122" s="11">
        <f t="shared" si="5"/>
        <v>0</v>
      </c>
      <c r="E122" s="4"/>
      <c r="F122" s="4"/>
      <c r="G122" s="12">
        <f t="shared" si="10"/>
        <v>0</v>
      </c>
      <c r="H122" s="12">
        <f t="shared" si="8"/>
        <v>0</v>
      </c>
      <c r="I122" s="13">
        <f t="shared" si="9"/>
        <v>0</v>
      </c>
    </row>
    <row r="123" spans="1:9" ht="21.75" customHeight="1">
      <c r="A123" s="24">
        <f t="shared" si="6"/>
      </c>
      <c r="B123" s="14"/>
      <c r="C123" s="4"/>
      <c r="D123" s="11">
        <f t="shared" si="5"/>
        <v>0</v>
      </c>
      <c r="E123" s="4"/>
      <c r="F123" s="4"/>
      <c r="G123" s="12">
        <f t="shared" si="10"/>
        <v>0</v>
      </c>
      <c r="H123" s="12">
        <f t="shared" si="8"/>
        <v>0</v>
      </c>
      <c r="I123" s="13">
        <f t="shared" si="9"/>
        <v>0</v>
      </c>
    </row>
    <row r="124" spans="1:9" ht="21.75" customHeight="1">
      <c r="A124" s="24">
        <f t="shared" si="6"/>
      </c>
      <c r="B124" s="14"/>
      <c r="C124" s="4"/>
      <c r="D124" s="11">
        <f t="shared" si="5"/>
        <v>0</v>
      </c>
      <c r="E124" s="4"/>
      <c r="F124" s="4"/>
      <c r="G124" s="12">
        <f t="shared" si="10"/>
        <v>0</v>
      </c>
      <c r="H124" s="12">
        <f t="shared" si="8"/>
        <v>0</v>
      </c>
      <c r="I124" s="13">
        <f t="shared" si="9"/>
        <v>0</v>
      </c>
    </row>
    <row r="125" spans="1:9" ht="21.75" customHeight="1">
      <c r="A125" s="24">
        <f t="shared" si="6"/>
      </c>
      <c r="B125" s="14"/>
      <c r="C125" s="4"/>
      <c r="D125" s="11">
        <f t="shared" si="5"/>
        <v>0</v>
      </c>
      <c r="E125" s="4"/>
      <c r="F125" s="4"/>
      <c r="G125" s="12">
        <f t="shared" si="10"/>
        <v>0</v>
      </c>
      <c r="H125" s="12">
        <f t="shared" si="8"/>
        <v>0</v>
      </c>
      <c r="I125" s="13">
        <f t="shared" si="9"/>
        <v>0</v>
      </c>
    </row>
    <row r="126" spans="1:9" ht="21.75" customHeight="1">
      <c r="A126" s="24">
        <f t="shared" si="6"/>
      </c>
      <c r="B126" s="14"/>
      <c r="C126" s="4"/>
      <c r="D126" s="11">
        <f t="shared" si="5"/>
        <v>0</v>
      </c>
      <c r="E126" s="4"/>
      <c r="F126" s="4"/>
      <c r="G126" s="12">
        <f t="shared" si="10"/>
        <v>0</v>
      </c>
      <c r="H126" s="12">
        <f t="shared" si="8"/>
        <v>0</v>
      </c>
      <c r="I126" s="13">
        <f t="shared" si="9"/>
        <v>0</v>
      </c>
    </row>
    <row r="127" spans="1:9" ht="21.75" customHeight="1">
      <c r="A127" s="24">
        <f t="shared" si="6"/>
      </c>
      <c r="B127" s="14"/>
      <c r="C127" s="4"/>
      <c r="D127" s="11">
        <f t="shared" si="5"/>
        <v>0</v>
      </c>
      <c r="E127" s="4"/>
      <c r="F127" s="4"/>
      <c r="G127" s="12">
        <f t="shared" si="10"/>
        <v>0</v>
      </c>
      <c r="H127" s="12">
        <f t="shared" si="8"/>
        <v>0</v>
      </c>
      <c r="I127" s="13">
        <f t="shared" si="9"/>
        <v>0</v>
      </c>
    </row>
    <row r="128" spans="1:9" ht="21.75" customHeight="1">
      <c r="A128" s="24">
        <f t="shared" si="6"/>
      </c>
      <c r="B128" s="14"/>
      <c r="C128" s="4"/>
      <c r="D128" s="11">
        <f t="shared" si="5"/>
        <v>0</v>
      </c>
      <c r="E128" s="4"/>
      <c r="F128" s="4"/>
      <c r="G128" s="12">
        <f t="shared" si="10"/>
        <v>0</v>
      </c>
      <c r="H128" s="12">
        <f t="shared" si="8"/>
        <v>0</v>
      </c>
      <c r="I128" s="13">
        <f t="shared" si="9"/>
        <v>0</v>
      </c>
    </row>
    <row r="129" spans="1:9" ht="21.75" customHeight="1">
      <c r="A129" s="24">
        <f t="shared" si="6"/>
      </c>
      <c r="B129" s="14"/>
      <c r="C129" s="4"/>
      <c r="D129" s="11">
        <f t="shared" si="5"/>
        <v>0</v>
      </c>
      <c r="E129" s="4"/>
      <c r="F129" s="4"/>
      <c r="G129" s="12">
        <f t="shared" si="10"/>
        <v>0</v>
      </c>
      <c r="H129" s="12">
        <f t="shared" si="8"/>
        <v>0</v>
      </c>
      <c r="I129" s="13">
        <f t="shared" si="9"/>
        <v>0</v>
      </c>
    </row>
    <row r="130" spans="1:9" ht="21.75" customHeight="1">
      <c r="A130" s="24">
        <f t="shared" si="6"/>
      </c>
      <c r="B130" s="14"/>
      <c r="C130" s="4"/>
      <c r="D130" s="11">
        <f aca="true" t="shared" si="11" ref="D130:D135">IF(C130&gt;0,C130/1000+G130,0)</f>
        <v>0</v>
      </c>
      <c r="E130" s="4"/>
      <c r="F130" s="4"/>
      <c r="G130" s="12">
        <f t="shared" si="10"/>
        <v>0</v>
      </c>
      <c r="H130" s="12">
        <f t="shared" si="8"/>
        <v>0</v>
      </c>
      <c r="I130" s="13">
        <f t="shared" si="9"/>
        <v>0</v>
      </c>
    </row>
    <row r="131" spans="1:9" ht="21.75" customHeight="1">
      <c r="A131" s="24">
        <f t="shared" si="6"/>
      </c>
      <c r="B131" s="14"/>
      <c r="C131" s="4"/>
      <c r="D131" s="11">
        <f t="shared" si="11"/>
        <v>0</v>
      </c>
      <c r="E131" s="4"/>
      <c r="F131" s="4"/>
      <c r="G131" s="12">
        <f t="shared" si="10"/>
        <v>0</v>
      </c>
      <c r="H131" s="12">
        <f t="shared" si="8"/>
        <v>0</v>
      </c>
      <c r="I131" s="13">
        <f t="shared" si="9"/>
        <v>0</v>
      </c>
    </row>
    <row r="132" spans="1:9" ht="21.75" customHeight="1">
      <c r="A132" s="24">
        <f>IF(B132&lt;&gt;"",IF(ISERROR(TEXT(INT(B132/1000),"0")&amp;TEXT(MOD(B132,1000),"+000")),"",TEXT(INT(B132/1000),"0")&amp;TEXT(MOD(B132,1000),"+000")),"")</f>
      </c>
      <c r="B132" s="14"/>
      <c r="C132" s="4"/>
      <c r="D132" s="11">
        <f t="shared" si="11"/>
        <v>0</v>
      </c>
      <c r="E132" s="4"/>
      <c r="F132" s="4"/>
      <c r="G132" s="12">
        <f t="shared" si="10"/>
        <v>0</v>
      </c>
      <c r="H132" s="12">
        <f t="shared" si="8"/>
        <v>0</v>
      </c>
      <c r="I132" s="13">
        <f t="shared" si="9"/>
        <v>0</v>
      </c>
    </row>
    <row r="133" spans="1:9" ht="21.75" customHeight="1">
      <c r="A133" s="24">
        <f>IF(B133&lt;&gt;"",IF(ISERROR(TEXT(INT(B133/1000),"0")&amp;TEXT(MOD(B133,1000),"+000")),"",TEXT(INT(B133/1000),"0")&amp;TEXT(MOD(B133,1000),"+000")),"")</f>
      </c>
      <c r="B133" s="14"/>
      <c r="C133" s="4"/>
      <c r="D133" s="11">
        <f t="shared" si="11"/>
        <v>0</v>
      </c>
      <c r="E133" s="4"/>
      <c r="F133" s="4"/>
      <c r="G133" s="12">
        <f t="shared" si="10"/>
        <v>0</v>
      </c>
      <c r="H133" s="12">
        <f t="shared" si="8"/>
        <v>0</v>
      </c>
      <c r="I133" s="13">
        <f t="shared" si="9"/>
        <v>0</v>
      </c>
    </row>
    <row r="134" spans="1:9" ht="21.75" customHeight="1">
      <c r="A134" s="24">
        <f>IF(B134&lt;&gt;"",IF(ISERROR(TEXT(INT(B134/1000),"0")&amp;TEXT(MOD(B134,1000),"+000")),"",TEXT(INT(B134/1000),"0")&amp;TEXT(MOD(B134,1000),"+000")),"")</f>
      </c>
      <c r="B134" s="14"/>
      <c r="C134" s="4"/>
      <c r="D134" s="11">
        <f t="shared" si="11"/>
        <v>0</v>
      </c>
      <c r="E134" s="4"/>
      <c r="F134" s="4"/>
      <c r="G134" s="12">
        <f t="shared" si="10"/>
        <v>0</v>
      </c>
      <c r="H134" s="12">
        <f t="shared" si="8"/>
        <v>0</v>
      </c>
      <c r="I134" s="13">
        <f t="shared" si="9"/>
        <v>0</v>
      </c>
    </row>
    <row r="135" spans="1:9" ht="21.75" customHeight="1">
      <c r="A135" s="24">
        <f>IF(B135&lt;&gt;"",IF(ISERROR(TEXT(INT(B135/1000),"0")&amp;TEXT(MOD(B135,1000),"+000")),"",TEXT(INT(B135/1000),"0")&amp;TEXT(MOD(B135,1000),"+000")),"")</f>
      </c>
      <c r="B135" s="14"/>
      <c r="C135" s="4"/>
      <c r="D135" s="11">
        <f t="shared" si="11"/>
        <v>0</v>
      </c>
      <c r="E135" s="4"/>
      <c r="F135" s="4"/>
      <c r="G135" s="12">
        <f t="shared" si="10"/>
        <v>0</v>
      </c>
      <c r="H135" s="12">
        <f>IF(A135&lt;&gt;"",IF(ISERROR($K$1-B135/2000),"",$K$1-B135/2000),0)</f>
        <v>0</v>
      </c>
      <c r="I135" s="13">
        <f>IF(ISERROR(IF(H135&gt;0,G135-H135,0)),0,IF(H135&gt;0,G135-H135,0))</f>
        <v>0</v>
      </c>
    </row>
  </sheetData>
  <sheetProtection/>
  <mergeCells count="1">
    <mergeCell ref="A1:I1"/>
  </mergeCells>
  <conditionalFormatting sqref="E66:E135">
    <cfRule type="expression" priority="1" dxfId="0" stopIfTrue="1">
      <formula>AND(E66&gt;0,F66&gt;0)</formula>
    </cfRule>
  </conditionalFormatting>
  <conditionalFormatting sqref="F66 F68:F73">
    <cfRule type="expression" priority="2" dxfId="0" stopIfTrue="1">
      <formula>"and(e66&gt;0,f66&gt;0)"</formula>
    </cfRule>
  </conditionalFormatting>
  <printOptions/>
  <pageMargins left="0.75" right="0.75" top="1" bottom="1" header="0.5" footer="0.5"/>
  <pageSetup blackAndWhite="1" horizontalDpi="300" verticalDpi="3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founderpc user</cp:lastModifiedBy>
  <cp:lastPrinted>2006-08-03T18:32:03Z</cp:lastPrinted>
  <dcterms:created xsi:type="dcterms:W3CDTF">2006-03-17T15:00:31Z</dcterms:created>
  <dcterms:modified xsi:type="dcterms:W3CDTF">2007-03-08T11:43:03Z</dcterms:modified>
  <cp:category/>
  <cp:version/>
  <cp:contentType/>
  <cp:contentStatus/>
</cp:coreProperties>
</file>