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计算" sheetId="1" r:id="rId1"/>
    <sheet name="参数" sheetId="2" r:id="rId2"/>
  </sheets>
  <definedNames/>
  <calcPr fullCalcOnLoad="1"/>
</workbook>
</file>

<file path=xl/sharedStrings.xml><?xml version="1.0" encoding="utf-8"?>
<sst xmlns="http://schemas.openxmlformats.org/spreadsheetml/2006/main" count="283" uniqueCount="84">
  <si>
    <t>一、计算参数</t>
  </si>
  <si>
    <r>
      <t>施工动力设备用电∑P</t>
    </r>
    <r>
      <rPr>
        <vertAlign val="subscript"/>
        <sz val="12"/>
        <rFont val="宋体"/>
        <family val="0"/>
      </rPr>
      <t>c</t>
    </r>
  </si>
  <si>
    <r>
      <t>室外照明设备用电∑P</t>
    </r>
    <r>
      <rPr>
        <vertAlign val="subscript"/>
        <sz val="12"/>
        <rFont val="宋体"/>
        <family val="0"/>
      </rPr>
      <t>b</t>
    </r>
  </si>
  <si>
    <t>kW</t>
  </si>
  <si>
    <t>二、施工总用电量计算</t>
  </si>
  <si>
    <r>
      <t>室内照明设备用电∑P</t>
    </r>
    <r>
      <rPr>
        <vertAlign val="subscript"/>
        <sz val="12"/>
        <rFont val="宋体"/>
        <family val="0"/>
      </rPr>
      <t>a</t>
    </r>
  </si>
  <si>
    <t>其中：</t>
  </si>
  <si>
    <t>P：计算用电量，即供电设备总需要容量</t>
  </si>
  <si>
    <r>
      <t>K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：全部施工用电设备同时使用系数</t>
    </r>
  </si>
  <si>
    <t>10台以内</t>
  </si>
  <si>
    <t>10-30台</t>
  </si>
  <si>
    <t>30台以上</t>
  </si>
  <si>
    <t>计算参数</t>
  </si>
  <si>
    <r>
      <t>K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：室外照明设备同时使用系数</t>
    </r>
  </si>
  <si>
    <r>
      <t>K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：室内照明设备同时使用系数</t>
    </r>
  </si>
  <si>
    <t>1.1：用电不均匀系数</t>
  </si>
  <si>
    <t>或：</t>
  </si>
  <si>
    <t>施工用电占总用电量的90%，室内外照明占总用电量的10%。</t>
  </si>
  <si>
    <t>三、配电导线截面计算</t>
  </si>
  <si>
    <t>线路1</t>
  </si>
  <si>
    <t>1、按导线的允许电流选择</t>
  </si>
  <si>
    <r>
      <t>P=1.1×(K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∑P</t>
    </r>
    <r>
      <rPr>
        <vertAlign val="subscript"/>
        <sz val="12"/>
        <rFont val="宋体"/>
        <family val="0"/>
      </rPr>
      <t>c</t>
    </r>
    <r>
      <rPr>
        <sz val="12"/>
        <rFont val="宋体"/>
        <family val="0"/>
      </rPr>
      <t>+K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∑P</t>
    </r>
    <r>
      <rPr>
        <vertAlign val="subscript"/>
        <sz val="12"/>
        <rFont val="宋体"/>
        <family val="0"/>
      </rPr>
      <t>a</t>
    </r>
    <r>
      <rPr>
        <sz val="12"/>
        <rFont val="宋体"/>
        <family val="0"/>
      </rPr>
      <t>+K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∑P</t>
    </r>
    <r>
      <rPr>
        <vertAlign val="subscript"/>
        <sz val="12"/>
        <rFont val="宋体"/>
        <family val="0"/>
      </rPr>
      <t>b</t>
    </r>
    <r>
      <rPr>
        <sz val="12"/>
        <rFont val="宋体"/>
        <family val="0"/>
      </rPr>
      <t>)=</t>
    </r>
  </si>
  <si>
    <t>cosφ：用电设备功率因数，一般建筑工地取</t>
  </si>
  <si>
    <r>
      <t>三相五线制U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</si>
  <si>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r>
      <t>U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：线路工作电压值</t>
    </r>
  </si>
  <si>
    <r>
      <t>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：线路工作电流值</t>
    </r>
  </si>
  <si>
    <t>V</t>
  </si>
  <si>
    <t>kW</t>
  </si>
  <si>
    <r>
      <t>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=1000∑P/(3</t>
    </r>
    <r>
      <rPr>
        <vertAlign val="superscript"/>
        <sz val="12"/>
        <rFont val="宋体"/>
        <family val="0"/>
      </rPr>
      <t>1/2</t>
    </r>
    <r>
      <rPr>
        <sz val="12"/>
        <rFont val="宋体"/>
        <family val="0"/>
      </rPr>
      <t>×U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×cosφ)=</t>
    </r>
  </si>
  <si>
    <t>A</t>
  </si>
  <si>
    <t>∑P：各段线路负荷计算功率</t>
  </si>
  <si>
    <t>2、按导线的允许电压降校核</t>
  </si>
  <si>
    <r>
      <t>mm</t>
    </r>
    <r>
      <rPr>
        <vertAlign val="superscript"/>
        <sz val="12"/>
        <rFont val="宋体"/>
        <family val="0"/>
      </rPr>
      <t>2</t>
    </r>
  </si>
  <si>
    <t>常用配电导线持续允许电流表(A)</t>
  </si>
  <si>
    <r>
      <t>导线标称截面(mm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</si>
  <si>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TJ型(铜线)裸线</t>
  </si>
  <si>
    <t>BX型(铜芯橡皮线)</t>
  </si>
  <si>
    <t>BV型(铜芯塑料线)</t>
  </si>
  <si>
    <t>橡皮或塑料绝缘线单芯500</t>
  </si>
  <si>
    <t>-</t>
  </si>
  <si>
    <t>-</t>
  </si>
  <si>
    <t>-</t>
  </si>
  <si>
    <r>
      <t>P=1.24×K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∑P</t>
    </r>
    <r>
      <rPr>
        <vertAlign val="subscript"/>
        <sz val="12"/>
        <rFont val="宋体"/>
        <family val="0"/>
      </rPr>
      <t>c</t>
    </r>
    <r>
      <rPr>
        <sz val="12"/>
        <rFont val="宋体"/>
        <family val="0"/>
      </rPr>
      <t>=</t>
    </r>
  </si>
  <si>
    <t>ε=∑M/(C×S)=∑P×L/(C×S)=</t>
  </si>
  <si>
    <t>ε</t>
  </si>
  <si>
    <t>ε：导线电压降</t>
  </si>
  <si>
    <t>L：各段线路长度</t>
  </si>
  <si>
    <t>m</t>
  </si>
  <si>
    <t>∑M：各段线路负荷矩(kW·m)</t>
  </si>
  <si>
    <t>∑M=∑P·L</t>
  </si>
  <si>
    <t>查表得导线截面S为：</t>
  </si>
  <si>
    <t>S：导线截面</t>
  </si>
  <si>
    <t>C：材料内部系数，根据线路电压和电流种类查表取用</t>
  </si>
  <si>
    <t>材料内部系数C</t>
  </si>
  <si>
    <t>线路额定电压(V)</t>
  </si>
  <si>
    <t>线路系统及电流种类</t>
  </si>
  <si>
    <t>铜线</t>
  </si>
  <si>
    <t>380/220</t>
  </si>
  <si>
    <t>三相四线</t>
  </si>
  <si>
    <t>二相三线</t>
  </si>
  <si>
    <t>单相或直流</t>
  </si>
  <si>
    <t>导线按机械强度所允许的最小截面</t>
  </si>
  <si>
    <t>≤</t>
  </si>
  <si>
    <t>%</t>
  </si>
  <si>
    <t>[ε]：工地临时网路允许电压降</t>
  </si>
  <si>
    <t>则导线截面为：</t>
  </si>
  <si>
    <t>S=∑P×L/(C×[ε])=</t>
  </si>
  <si>
    <t>[ε]=</t>
  </si>
  <si>
    <t>%</t>
  </si>
  <si>
    <t>3、按导线机械强度校核</t>
  </si>
  <si>
    <t>查表导线满足按机械强度所允许的最小截面</t>
  </si>
  <si>
    <t>则最终确定导线截面为：</t>
  </si>
  <si>
    <t>线路2</t>
  </si>
  <si>
    <t>线路3</t>
  </si>
  <si>
    <t>线路4</t>
  </si>
  <si>
    <t>线路5</t>
  </si>
  <si>
    <t>线路6</t>
  </si>
  <si>
    <t>四、变压器容量计算</t>
  </si>
  <si>
    <r>
      <t>P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=1.05P/cosφ=1.4P=</t>
    </r>
  </si>
  <si>
    <t>kVA</t>
  </si>
  <si>
    <t>1.05：功率损失系数</t>
  </si>
  <si>
    <r>
      <t>P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：变压器功率</t>
    </r>
  </si>
  <si>
    <r>
      <t>三相四线制U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</t>
    </r>
  </si>
  <si>
    <t xml:space="preserve">施工临时用电计算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</si>
</sst>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</numFmts>
  <fonts count="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vertAlign val="subscript"/>
      <sz val="12"/>
      <name val="宋体"/>
      <family val="0"/>
    </font>
    <font>
      <b/>
      <sz val="12"/>
      <name val="宋体"/>
      <family val="0"/>
    </font>
    <font>
      <vertAlign val="superscript"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showGridLines="0" tabSelected="1" workbookViewId="0" topLeftCell="A1">
      <selection activeCell="A1" sqref="A1:H1"/>
    </sheetView>
  </sheetViews>
  <sheetFormatPr defaultColWidth="9.00390625" defaultRowHeight="14.25"/>
  <sheetData>
    <row r="1" spans="1:8" ht="20.25">
      <c r="A1" s="10" t="s">
        <v>83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0</v>
      </c>
      <c r="B2" s="11"/>
      <c r="C2" s="11"/>
      <c r="D2" s="11"/>
      <c r="E2" s="11"/>
      <c r="F2" s="11"/>
      <c r="G2" s="11"/>
      <c r="H2" s="11"/>
    </row>
    <row r="3" spans="1:8" ht="18.75">
      <c r="A3" s="11" t="s">
        <v>1</v>
      </c>
      <c r="B3" s="11"/>
      <c r="C3" s="11"/>
      <c r="D3" s="3">
        <v>100</v>
      </c>
      <c r="E3" t="s">
        <v>3</v>
      </c>
      <c r="F3" s="12"/>
      <c r="G3" s="12"/>
      <c r="H3" s="12"/>
    </row>
    <row r="4" spans="1:8" ht="18.75">
      <c r="A4" s="11" t="s">
        <v>5</v>
      </c>
      <c r="B4" s="11"/>
      <c r="C4" s="11"/>
      <c r="D4" s="3">
        <v>5</v>
      </c>
      <c r="E4" t="s">
        <v>3</v>
      </c>
      <c r="F4" s="12"/>
      <c r="G4" s="12"/>
      <c r="H4" s="12"/>
    </row>
    <row r="5" spans="1:8" ht="18.75">
      <c r="A5" s="11" t="s">
        <v>2</v>
      </c>
      <c r="B5" s="11"/>
      <c r="C5" s="11"/>
      <c r="D5" s="3">
        <v>5</v>
      </c>
      <c r="E5" t="s">
        <v>3</v>
      </c>
      <c r="F5" s="12"/>
      <c r="G5" s="12"/>
      <c r="H5" s="12"/>
    </row>
    <row r="6" spans="1:8" ht="14.25">
      <c r="A6" s="12"/>
      <c r="B6" s="12"/>
      <c r="C6" s="12"/>
      <c r="D6" s="12"/>
      <c r="E6" s="12"/>
      <c r="F6" s="12"/>
      <c r="G6" s="12"/>
      <c r="H6" s="12"/>
    </row>
    <row r="7" spans="1:8" ht="14.25">
      <c r="A7" s="11" t="s">
        <v>4</v>
      </c>
      <c r="B7" s="11"/>
      <c r="C7" s="11"/>
      <c r="D7" s="11"/>
      <c r="E7" s="11"/>
      <c r="F7" s="11"/>
      <c r="G7" s="11"/>
      <c r="H7" s="11"/>
    </row>
    <row r="8" spans="2:7" ht="18.75">
      <c r="B8" s="13" t="s">
        <v>21</v>
      </c>
      <c r="C8" s="13"/>
      <c r="D8" s="13"/>
      <c r="E8" s="13"/>
      <c r="F8">
        <f>1.1*(F10*D3+F11*D4+F12*D5)</f>
        <v>92.4</v>
      </c>
      <c r="G8" t="s">
        <v>3</v>
      </c>
    </row>
    <row r="9" spans="1:8" ht="14.25">
      <c r="A9" t="s">
        <v>6</v>
      </c>
      <c r="B9" s="11" t="s">
        <v>7</v>
      </c>
      <c r="C9" s="11"/>
      <c r="D9" s="11"/>
      <c r="E9" s="11"/>
      <c r="F9" s="11"/>
      <c r="G9" s="11"/>
      <c r="H9" s="11"/>
    </row>
    <row r="10" spans="2:8" ht="18.75">
      <c r="B10" s="11" t="s">
        <v>8</v>
      </c>
      <c r="C10" s="11"/>
      <c r="D10" s="11"/>
      <c r="E10" s="11"/>
      <c r="F10" s="3">
        <f>'参数'!C3</f>
        <v>0.75</v>
      </c>
      <c r="G10" s="12"/>
      <c r="H10" s="12"/>
    </row>
    <row r="11" spans="2:8" ht="18.75">
      <c r="B11" s="11" t="s">
        <v>14</v>
      </c>
      <c r="C11" s="11"/>
      <c r="D11" s="11"/>
      <c r="E11" s="11"/>
      <c r="F11" s="4">
        <v>0.8</v>
      </c>
      <c r="G11" s="12"/>
      <c r="H11" s="12"/>
    </row>
    <row r="12" spans="2:8" ht="18.75">
      <c r="B12" s="11" t="s">
        <v>13</v>
      </c>
      <c r="C12" s="11"/>
      <c r="D12" s="11"/>
      <c r="E12" s="11"/>
      <c r="F12" s="4">
        <v>1</v>
      </c>
      <c r="G12" s="12"/>
      <c r="H12" s="12"/>
    </row>
    <row r="13" spans="2:8" ht="14.25">
      <c r="B13" s="11" t="s">
        <v>15</v>
      </c>
      <c r="C13" s="11"/>
      <c r="D13" s="11"/>
      <c r="E13" s="11"/>
      <c r="F13" s="11"/>
      <c r="G13" s="11"/>
      <c r="H13" s="11"/>
    </row>
    <row r="14" spans="1:8" ht="14.25">
      <c r="A14" s="12"/>
      <c r="B14" s="12"/>
      <c r="C14" s="12"/>
      <c r="D14" s="12"/>
      <c r="E14" s="12"/>
      <c r="F14" s="12"/>
      <c r="G14" s="12"/>
      <c r="H14" s="12"/>
    </row>
    <row r="15" spans="1:8" ht="14.25">
      <c r="A15" s="14" t="s">
        <v>16</v>
      </c>
      <c r="B15" s="14"/>
      <c r="C15" s="14"/>
      <c r="D15" s="14"/>
      <c r="E15" s="14"/>
      <c r="F15" s="14"/>
      <c r="G15" s="14"/>
      <c r="H15" s="14"/>
    </row>
    <row r="16" spans="2:8" ht="18.75">
      <c r="B16" s="12" t="s">
        <v>42</v>
      </c>
      <c r="C16" s="12"/>
      <c r="D16">
        <f>1.24*F18*D3</f>
        <v>93</v>
      </c>
      <c r="E16" t="s">
        <v>3</v>
      </c>
      <c r="F16" s="12"/>
      <c r="G16" s="12"/>
      <c r="H16" s="12"/>
    </row>
    <row r="17" spans="1:8" ht="14.25">
      <c r="A17" t="s">
        <v>6</v>
      </c>
      <c r="B17" s="11" t="s">
        <v>7</v>
      </c>
      <c r="C17" s="11"/>
      <c r="D17" s="11"/>
      <c r="E17" s="11"/>
      <c r="F17" s="11"/>
      <c r="G17" s="11"/>
      <c r="H17" s="11"/>
    </row>
    <row r="18" spans="2:8" ht="18.75">
      <c r="B18" s="11" t="s">
        <v>8</v>
      </c>
      <c r="C18" s="11"/>
      <c r="D18" s="11"/>
      <c r="E18" s="11"/>
      <c r="F18" s="3">
        <f>'参数'!C3</f>
        <v>0.75</v>
      </c>
      <c r="G18" s="12"/>
      <c r="H18" s="12"/>
    </row>
    <row r="19" spans="2:8" ht="14.25">
      <c r="B19" s="11" t="s">
        <v>17</v>
      </c>
      <c r="C19" s="11"/>
      <c r="D19" s="11"/>
      <c r="E19" s="11"/>
      <c r="F19" s="11"/>
      <c r="G19" s="11"/>
      <c r="H19" s="11"/>
    </row>
    <row r="20" spans="1:8" ht="14.25">
      <c r="A20" s="12"/>
      <c r="B20" s="12"/>
      <c r="C20" s="12"/>
      <c r="D20" s="12"/>
      <c r="E20" s="12"/>
      <c r="F20" s="12"/>
      <c r="G20" s="12"/>
      <c r="H20" s="12"/>
    </row>
    <row r="21" spans="1:8" ht="14.25">
      <c r="A21" s="11" t="s">
        <v>18</v>
      </c>
      <c r="B21" s="11"/>
      <c r="C21" s="11"/>
      <c r="D21" s="11"/>
      <c r="E21" s="11"/>
      <c r="F21" s="11"/>
      <c r="G21" s="11"/>
      <c r="H21" s="11"/>
    </row>
    <row r="22" spans="1:8" ht="14.25">
      <c r="A22" s="11" t="s">
        <v>19</v>
      </c>
      <c r="B22" s="11"/>
      <c r="C22" s="11"/>
      <c r="D22" s="11"/>
      <c r="E22" s="11"/>
      <c r="F22" s="11"/>
      <c r="G22" s="11"/>
      <c r="H22" s="11"/>
    </row>
    <row r="23" spans="1:8" ht="14.25">
      <c r="A23" s="11" t="s">
        <v>20</v>
      </c>
      <c r="B23" s="11"/>
      <c r="C23" s="11"/>
      <c r="D23" s="11"/>
      <c r="E23" s="11"/>
      <c r="F23" s="11"/>
      <c r="G23" s="11"/>
      <c r="H23" s="11"/>
    </row>
    <row r="24" spans="2:7" ht="18.75">
      <c r="B24" s="12" t="s">
        <v>28</v>
      </c>
      <c r="C24" s="12"/>
      <c r="D24" s="12"/>
      <c r="E24" s="12"/>
      <c r="F24" s="5">
        <f>1000*E25/(POWER(3,0.5)*G27*G28)</f>
        <v>222.83694600301348</v>
      </c>
      <c r="G24" t="s">
        <v>29</v>
      </c>
    </row>
    <row r="25" spans="1:8" ht="18.75" customHeight="1">
      <c r="A25" t="s">
        <v>6</v>
      </c>
      <c r="B25" s="11" t="s">
        <v>30</v>
      </c>
      <c r="C25" s="11"/>
      <c r="D25" s="11"/>
      <c r="E25" s="3">
        <v>110</v>
      </c>
      <c r="F25" t="s">
        <v>27</v>
      </c>
      <c r="G25" s="12"/>
      <c r="H25" s="12"/>
    </row>
    <row r="26" spans="2:8" ht="18.75">
      <c r="B26" s="11" t="s">
        <v>25</v>
      </c>
      <c r="C26" s="11"/>
      <c r="D26" s="11"/>
      <c r="E26" s="11"/>
      <c r="F26" s="11"/>
      <c r="G26" s="11"/>
      <c r="H26" s="11"/>
    </row>
    <row r="27" spans="2:8" ht="18.75">
      <c r="B27" s="11" t="s">
        <v>24</v>
      </c>
      <c r="C27" s="11"/>
      <c r="D27" s="11"/>
      <c r="E27" s="11" t="s">
        <v>82</v>
      </c>
      <c r="F27" s="11"/>
      <c r="G27">
        <v>380</v>
      </c>
      <c r="H27" t="s">
        <v>26</v>
      </c>
    </row>
    <row r="28" spans="2:7" ht="14.25">
      <c r="B28" s="11" t="s">
        <v>22</v>
      </c>
      <c r="C28" s="11"/>
      <c r="D28" s="11"/>
      <c r="E28" s="11"/>
      <c r="F28" s="11"/>
      <c r="G28">
        <v>0.75</v>
      </c>
    </row>
    <row r="29" spans="1:8" ht="16.5">
      <c r="A29" s="11" t="s">
        <v>50</v>
      </c>
      <c r="B29" s="11"/>
      <c r="C29" s="6">
        <v>50</v>
      </c>
      <c r="D29" s="2" t="s">
        <v>32</v>
      </c>
      <c r="E29" s="12"/>
      <c r="F29" s="12"/>
      <c r="G29" s="12"/>
      <c r="H29" s="12"/>
    </row>
    <row r="30" spans="1:8" ht="14.25">
      <c r="A30" s="11" t="s">
        <v>31</v>
      </c>
      <c r="B30" s="11"/>
      <c r="C30" s="11"/>
      <c r="D30" s="11"/>
      <c r="E30" s="11"/>
      <c r="F30" s="11"/>
      <c r="G30" s="11"/>
      <c r="H30" s="11"/>
    </row>
    <row r="31" spans="2:7" ht="14.25">
      <c r="B31" s="11" t="s">
        <v>43</v>
      </c>
      <c r="C31" s="11"/>
      <c r="D31" s="11"/>
      <c r="E31" s="11"/>
      <c r="F31" s="7">
        <f>E25*D34/(C29*H37)</f>
        <v>0.8571428571428571</v>
      </c>
      <c r="G31" t="s">
        <v>63</v>
      </c>
    </row>
    <row r="32" spans="2:8" ht="14.25">
      <c r="B32" s="1" t="s">
        <v>44</v>
      </c>
      <c r="C32" s="1" t="s">
        <v>62</v>
      </c>
      <c r="D32" s="1" t="s">
        <v>67</v>
      </c>
      <c r="E32" s="1">
        <v>7</v>
      </c>
      <c r="F32" s="7" t="s">
        <v>68</v>
      </c>
      <c r="G32" s="12"/>
      <c r="H32" s="12"/>
    </row>
    <row r="33" spans="1:8" ht="14.25">
      <c r="A33" t="s">
        <v>6</v>
      </c>
      <c r="B33" s="11" t="s">
        <v>45</v>
      </c>
      <c r="C33" s="11"/>
      <c r="D33" s="11"/>
      <c r="E33" s="11"/>
      <c r="F33" s="11"/>
      <c r="G33" s="11"/>
      <c r="H33" s="11"/>
    </row>
    <row r="34" spans="2:8" ht="14.25">
      <c r="B34" s="11" t="s">
        <v>46</v>
      </c>
      <c r="C34" s="11"/>
      <c r="D34" s="3">
        <v>30</v>
      </c>
      <c r="E34" t="s">
        <v>47</v>
      </c>
      <c r="F34" s="12"/>
      <c r="G34" s="12"/>
      <c r="H34" s="12"/>
    </row>
    <row r="35" spans="2:8" ht="14.25">
      <c r="B35" s="11" t="s">
        <v>48</v>
      </c>
      <c r="C35" s="11"/>
      <c r="D35" s="11"/>
      <c r="F35" s="11" t="s">
        <v>49</v>
      </c>
      <c r="G35" s="11"/>
      <c r="H35" s="11"/>
    </row>
    <row r="36" spans="2:8" ht="14.25">
      <c r="B36" s="11" t="s">
        <v>51</v>
      </c>
      <c r="C36" s="11"/>
      <c r="D36" s="11"/>
      <c r="E36" s="11"/>
      <c r="F36" s="11"/>
      <c r="G36" s="11"/>
      <c r="H36" s="11"/>
    </row>
    <row r="37" spans="2:8" ht="14.25">
      <c r="B37" s="11" t="s">
        <v>52</v>
      </c>
      <c r="C37" s="11"/>
      <c r="D37" s="11"/>
      <c r="E37" s="11"/>
      <c r="F37" s="11"/>
      <c r="G37" s="11"/>
      <c r="H37" s="6">
        <v>77</v>
      </c>
    </row>
    <row r="38" spans="2:8" ht="14.25">
      <c r="B38" s="11" t="s">
        <v>64</v>
      </c>
      <c r="C38" s="11"/>
      <c r="D38" s="11"/>
      <c r="E38" s="11"/>
      <c r="F38" s="11"/>
      <c r="G38" s="11"/>
      <c r="H38" s="11"/>
    </row>
    <row r="39" spans="1:8" ht="14.25">
      <c r="A39" s="11" t="s">
        <v>65</v>
      </c>
      <c r="B39" s="11"/>
      <c r="C39" s="11"/>
      <c r="D39" s="11"/>
      <c r="E39" s="11"/>
      <c r="F39" s="11"/>
      <c r="G39" s="11"/>
      <c r="H39" s="11"/>
    </row>
    <row r="40" spans="2:8" ht="16.5">
      <c r="B40" s="11" t="s">
        <v>66</v>
      </c>
      <c r="C40" s="11"/>
      <c r="D40" s="11"/>
      <c r="E40" s="8">
        <f>E25*D34/(H37*E32)</f>
        <v>6.122448979591836</v>
      </c>
      <c r="F40" s="2" t="s">
        <v>32</v>
      </c>
      <c r="G40" s="12"/>
      <c r="H40" s="12"/>
    </row>
    <row r="41" spans="1:8" ht="14.25">
      <c r="A41" s="11" t="s">
        <v>69</v>
      </c>
      <c r="B41" s="11"/>
      <c r="C41" s="11"/>
      <c r="D41" s="11"/>
      <c r="E41" s="11"/>
      <c r="F41" s="11"/>
      <c r="G41" s="11"/>
      <c r="H41" s="11"/>
    </row>
    <row r="42" spans="1:8" ht="14.25">
      <c r="A42" s="11" t="s">
        <v>70</v>
      </c>
      <c r="B42" s="11"/>
      <c r="C42" s="11"/>
      <c r="D42" s="11"/>
      <c r="E42" s="11"/>
      <c r="F42" s="11"/>
      <c r="G42" s="11"/>
      <c r="H42" s="11"/>
    </row>
    <row r="43" spans="1:8" ht="16.5">
      <c r="A43" s="11" t="s">
        <v>71</v>
      </c>
      <c r="B43" s="11"/>
      <c r="C43" s="11"/>
      <c r="D43" s="9">
        <f>MAX(C29,E40)</f>
        <v>50</v>
      </c>
      <c r="E43" s="2" t="s">
        <v>32</v>
      </c>
      <c r="F43" s="12"/>
      <c r="G43" s="12"/>
      <c r="H43" s="12"/>
    </row>
    <row r="44" spans="1:8" ht="14.25">
      <c r="A44" s="12"/>
      <c r="B44" s="12"/>
      <c r="C44" s="12"/>
      <c r="D44" s="12"/>
      <c r="E44" s="12"/>
      <c r="F44" s="12"/>
      <c r="G44" s="12"/>
      <c r="H44" s="12"/>
    </row>
    <row r="45" spans="1:8" ht="14.25">
      <c r="A45" s="11" t="s">
        <v>72</v>
      </c>
      <c r="B45" s="11"/>
      <c r="C45" s="11"/>
      <c r="D45" s="11"/>
      <c r="E45" s="11"/>
      <c r="F45" s="11"/>
      <c r="G45" s="11"/>
      <c r="H45" s="11"/>
    </row>
    <row r="46" spans="1:8" ht="14.25">
      <c r="A46" s="11" t="s">
        <v>20</v>
      </c>
      <c r="B46" s="11"/>
      <c r="C46" s="11"/>
      <c r="D46" s="11"/>
      <c r="E46" s="11"/>
      <c r="F46" s="11"/>
      <c r="G46" s="11"/>
      <c r="H46" s="11"/>
    </row>
    <row r="47" spans="2:7" ht="18.75">
      <c r="B47" s="12" t="s">
        <v>28</v>
      </c>
      <c r="C47" s="12"/>
      <c r="D47" s="12"/>
      <c r="E47" s="12"/>
      <c r="F47" s="5">
        <f>1000*E48/(POWER(3,0.5)*G50*G51)</f>
        <v>222.83694600301348</v>
      </c>
      <c r="G47" t="s">
        <v>29</v>
      </c>
    </row>
    <row r="48" spans="1:8" ht="18.75" customHeight="1">
      <c r="A48" t="s">
        <v>6</v>
      </c>
      <c r="B48" s="11" t="s">
        <v>30</v>
      </c>
      <c r="C48" s="11"/>
      <c r="D48" s="11"/>
      <c r="E48" s="3">
        <v>110</v>
      </c>
      <c r="F48" t="s">
        <v>27</v>
      </c>
      <c r="G48" s="12"/>
      <c r="H48" s="12"/>
    </row>
    <row r="49" spans="2:8" ht="18.75">
      <c r="B49" s="11" t="s">
        <v>25</v>
      </c>
      <c r="C49" s="11"/>
      <c r="D49" s="11"/>
      <c r="E49" s="11"/>
      <c r="F49" s="11"/>
      <c r="G49" s="11"/>
      <c r="H49" s="11"/>
    </row>
    <row r="50" spans="2:8" ht="18.75">
      <c r="B50" s="11" t="s">
        <v>24</v>
      </c>
      <c r="C50" s="11"/>
      <c r="D50" s="11"/>
      <c r="E50" s="11" t="s">
        <v>23</v>
      </c>
      <c r="F50" s="11"/>
      <c r="G50">
        <v>380</v>
      </c>
      <c r="H50" t="s">
        <v>26</v>
      </c>
    </row>
    <row r="51" spans="2:7" ht="14.25">
      <c r="B51" s="11" t="s">
        <v>22</v>
      </c>
      <c r="C51" s="11"/>
      <c r="D51" s="11"/>
      <c r="E51" s="11"/>
      <c r="F51" s="11"/>
      <c r="G51">
        <v>0.75</v>
      </c>
    </row>
    <row r="52" spans="1:8" ht="16.5">
      <c r="A52" s="11" t="s">
        <v>50</v>
      </c>
      <c r="B52" s="11"/>
      <c r="C52" s="6">
        <v>50</v>
      </c>
      <c r="D52" s="2" t="s">
        <v>32</v>
      </c>
      <c r="E52" s="12"/>
      <c r="F52" s="12"/>
      <c r="G52" s="12"/>
      <c r="H52" s="12"/>
    </row>
    <row r="53" spans="1:8" ht="14.25">
      <c r="A53" s="11" t="s">
        <v>31</v>
      </c>
      <c r="B53" s="11"/>
      <c r="C53" s="11"/>
      <c r="D53" s="11"/>
      <c r="E53" s="11"/>
      <c r="F53" s="11"/>
      <c r="G53" s="11"/>
      <c r="H53" s="11"/>
    </row>
    <row r="54" spans="2:7" ht="14.25">
      <c r="B54" s="11" t="s">
        <v>43</v>
      </c>
      <c r="C54" s="11"/>
      <c r="D54" s="11"/>
      <c r="E54" s="11"/>
      <c r="F54" s="7">
        <f>E48*D57/(C52*H60)</f>
        <v>0.8571428571428571</v>
      </c>
      <c r="G54" t="s">
        <v>63</v>
      </c>
    </row>
    <row r="55" spans="2:8" ht="14.25">
      <c r="B55" s="1" t="s">
        <v>44</v>
      </c>
      <c r="C55" s="1" t="s">
        <v>62</v>
      </c>
      <c r="D55" s="1" t="s">
        <v>67</v>
      </c>
      <c r="E55" s="1">
        <v>7</v>
      </c>
      <c r="F55" s="7" t="s">
        <v>68</v>
      </c>
      <c r="G55" s="12"/>
      <c r="H55" s="12"/>
    </row>
    <row r="56" spans="1:8" ht="14.25">
      <c r="A56" t="s">
        <v>6</v>
      </c>
      <c r="B56" s="11" t="s">
        <v>45</v>
      </c>
      <c r="C56" s="11"/>
      <c r="D56" s="11"/>
      <c r="E56" s="11"/>
      <c r="F56" s="11"/>
      <c r="G56" s="11"/>
      <c r="H56" s="11"/>
    </row>
    <row r="57" spans="2:8" ht="14.25">
      <c r="B57" s="11" t="s">
        <v>46</v>
      </c>
      <c r="C57" s="11"/>
      <c r="D57" s="3">
        <v>30</v>
      </c>
      <c r="E57" t="s">
        <v>47</v>
      </c>
      <c r="F57" s="12"/>
      <c r="G57" s="12"/>
      <c r="H57" s="12"/>
    </row>
    <row r="58" spans="2:8" ht="14.25">
      <c r="B58" s="11" t="s">
        <v>48</v>
      </c>
      <c r="C58" s="11"/>
      <c r="D58" s="11"/>
      <c r="F58" s="11" t="s">
        <v>49</v>
      </c>
      <c r="G58" s="11"/>
      <c r="H58" s="11"/>
    </row>
    <row r="59" spans="2:8" ht="14.25">
      <c r="B59" s="11" t="s">
        <v>51</v>
      </c>
      <c r="C59" s="11"/>
      <c r="D59" s="11"/>
      <c r="E59" s="11"/>
      <c r="F59" s="11"/>
      <c r="G59" s="11"/>
      <c r="H59" s="11"/>
    </row>
    <row r="60" spans="2:8" ht="14.25">
      <c r="B60" s="11" t="s">
        <v>52</v>
      </c>
      <c r="C60" s="11"/>
      <c r="D60" s="11"/>
      <c r="E60" s="11"/>
      <c r="F60" s="11"/>
      <c r="G60" s="11"/>
      <c r="H60" s="6">
        <v>77</v>
      </c>
    </row>
    <row r="61" spans="2:8" ht="14.25">
      <c r="B61" s="11" t="s">
        <v>64</v>
      </c>
      <c r="C61" s="11"/>
      <c r="D61" s="11"/>
      <c r="E61" s="11"/>
      <c r="F61" s="11"/>
      <c r="G61" s="11"/>
      <c r="H61" s="11"/>
    </row>
    <row r="62" spans="1:8" ht="14.25">
      <c r="A62" s="11" t="s">
        <v>65</v>
      </c>
      <c r="B62" s="11"/>
      <c r="C62" s="11"/>
      <c r="D62" s="11"/>
      <c r="E62" s="11"/>
      <c r="F62" s="11"/>
      <c r="G62" s="11"/>
      <c r="H62" s="11"/>
    </row>
    <row r="63" spans="2:8" ht="16.5">
      <c r="B63" s="11" t="s">
        <v>66</v>
      </c>
      <c r="C63" s="11"/>
      <c r="D63" s="11"/>
      <c r="E63" s="8">
        <f>E48*D57/(H60*E55)</f>
        <v>6.122448979591836</v>
      </c>
      <c r="F63" s="2" t="s">
        <v>32</v>
      </c>
      <c r="G63" s="12"/>
      <c r="H63" s="12"/>
    </row>
    <row r="64" spans="1:8" ht="14.25">
      <c r="A64" s="11" t="s">
        <v>69</v>
      </c>
      <c r="B64" s="11"/>
      <c r="C64" s="11"/>
      <c r="D64" s="11"/>
      <c r="E64" s="11"/>
      <c r="F64" s="11"/>
      <c r="G64" s="11"/>
      <c r="H64" s="11"/>
    </row>
    <row r="65" spans="1:8" ht="14.25">
      <c r="A65" s="11" t="s">
        <v>70</v>
      </c>
      <c r="B65" s="11"/>
      <c r="C65" s="11"/>
      <c r="D65" s="11"/>
      <c r="E65" s="11"/>
      <c r="F65" s="11"/>
      <c r="G65" s="11"/>
      <c r="H65" s="11"/>
    </row>
    <row r="66" spans="1:8" ht="16.5">
      <c r="A66" s="11" t="s">
        <v>71</v>
      </c>
      <c r="B66" s="11"/>
      <c r="C66" s="11"/>
      <c r="D66" s="9">
        <f>MAX(C52,E63)</f>
        <v>50</v>
      </c>
      <c r="E66" s="2" t="s">
        <v>32</v>
      </c>
      <c r="F66" s="12"/>
      <c r="G66" s="12"/>
      <c r="H66" s="12"/>
    </row>
    <row r="67" spans="1:8" ht="14.25">
      <c r="A67" s="12"/>
      <c r="B67" s="12"/>
      <c r="C67" s="12"/>
      <c r="D67" s="12"/>
      <c r="E67" s="12"/>
      <c r="F67" s="12"/>
      <c r="G67" s="12"/>
      <c r="H67" s="12"/>
    </row>
    <row r="68" spans="1:8" ht="14.25">
      <c r="A68" s="11" t="s">
        <v>73</v>
      </c>
      <c r="B68" s="11"/>
      <c r="C68" s="11"/>
      <c r="D68" s="11"/>
      <c r="E68" s="11"/>
      <c r="F68" s="11"/>
      <c r="G68" s="11"/>
      <c r="H68" s="11"/>
    </row>
    <row r="69" spans="1:8" ht="14.25">
      <c r="A69" s="11" t="s">
        <v>20</v>
      </c>
      <c r="B69" s="11"/>
      <c r="C69" s="11"/>
      <c r="D69" s="11"/>
      <c r="E69" s="11"/>
      <c r="F69" s="11"/>
      <c r="G69" s="11"/>
      <c r="H69" s="11"/>
    </row>
    <row r="70" spans="2:7" ht="18.75">
      <c r="B70" s="12" t="s">
        <v>28</v>
      </c>
      <c r="C70" s="12"/>
      <c r="D70" s="12"/>
      <c r="E70" s="12"/>
      <c r="F70" s="5">
        <f>1000*E71/(POWER(3,0.5)*G73*G74)</f>
        <v>222.83694600301348</v>
      </c>
      <c r="G70" t="s">
        <v>29</v>
      </c>
    </row>
    <row r="71" spans="1:8" ht="18.75" customHeight="1">
      <c r="A71" t="s">
        <v>6</v>
      </c>
      <c r="B71" s="11" t="s">
        <v>30</v>
      </c>
      <c r="C71" s="11"/>
      <c r="D71" s="11"/>
      <c r="E71" s="3">
        <v>110</v>
      </c>
      <c r="F71" t="s">
        <v>27</v>
      </c>
      <c r="G71" s="12"/>
      <c r="H71" s="12"/>
    </row>
    <row r="72" spans="2:8" ht="18.75">
      <c r="B72" s="11" t="s">
        <v>25</v>
      </c>
      <c r="C72" s="11"/>
      <c r="D72" s="11"/>
      <c r="E72" s="11"/>
      <c r="F72" s="11"/>
      <c r="G72" s="11"/>
      <c r="H72" s="11"/>
    </row>
    <row r="73" spans="2:8" ht="18.75">
      <c r="B73" s="11" t="s">
        <v>24</v>
      </c>
      <c r="C73" s="11"/>
      <c r="D73" s="11"/>
      <c r="E73" s="11" t="s">
        <v>23</v>
      </c>
      <c r="F73" s="11"/>
      <c r="G73">
        <v>380</v>
      </c>
      <c r="H73" t="s">
        <v>26</v>
      </c>
    </row>
    <row r="74" spans="2:7" ht="14.25">
      <c r="B74" s="11" t="s">
        <v>22</v>
      </c>
      <c r="C74" s="11"/>
      <c r="D74" s="11"/>
      <c r="E74" s="11"/>
      <c r="F74" s="11"/>
      <c r="G74">
        <v>0.75</v>
      </c>
    </row>
    <row r="75" spans="1:8" ht="16.5">
      <c r="A75" s="11" t="s">
        <v>50</v>
      </c>
      <c r="B75" s="11"/>
      <c r="C75" s="6">
        <v>50</v>
      </c>
      <c r="D75" s="2" t="s">
        <v>32</v>
      </c>
      <c r="E75" s="12"/>
      <c r="F75" s="12"/>
      <c r="G75" s="12"/>
      <c r="H75" s="12"/>
    </row>
    <row r="76" spans="1:8" ht="14.25">
      <c r="A76" s="11" t="s">
        <v>31</v>
      </c>
      <c r="B76" s="11"/>
      <c r="C76" s="11"/>
      <c r="D76" s="11"/>
      <c r="E76" s="11"/>
      <c r="F76" s="11"/>
      <c r="G76" s="11"/>
      <c r="H76" s="11"/>
    </row>
    <row r="77" spans="2:7" ht="14.25">
      <c r="B77" s="11" t="s">
        <v>43</v>
      </c>
      <c r="C77" s="11"/>
      <c r="D77" s="11"/>
      <c r="E77" s="11"/>
      <c r="F77" s="7">
        <f>E71*D80/(C75*H83)</f>
        <v>0.8571428571428571</v>
      </c>
      <c r="G77" t="s">
        <v>63</v>
      </c>
    </row>
    <row r="78" spans="2:8" ht="14.25">
      <c r="B78" s="1" t="s">
        <v>44</v>
      </c>
      <c r="C78" s="1" t="s">
        <v>62</v>
      </c>
      <c r="D78" s="1" t="s">
        <v>67</v>
      </c>
      <c r="E78" s="1">
        <v>7</v>
      </c>
      <c r="F78" s="7" t="s">
        <v>68</v>
      </c>
      <c r="G78" s="12"/>
      <c r="H78" s="12"/>
    </row>
    <row r="79" spans="1:8" ht="14.25">
      <c r="A79" t="s">
        <v>6</v>
      </c>
      <c r="B79" s="11" t="s">
        <v>45</v>
      </c>
      <c r="C79" s="11"/>
      <c r="D79" s="11"/>
      <c r="E79" s="11"/>
      <c r="F79" s="11"/>
      <c r="G79" s="11"/>
      <c r="H79" s="11"/>
    </row>
    <row r="80" spans="2:8" ht="14.25">
      <c r="B80" s="11" t="s">
        <v>46</v>
      </c>
      <c r="C80" s="11"/>
      <c r="D80" s="3">
        <v>30</v>
      </c>
      <c r="E80" t="s">
        <v>47</v>
      </c>
      <c r="F80" s="12"/>
      <c r="G80" s="12"/>
      <c r="H80" s="12"/>
    </row>
    <row r="81" spans="2:8" ht="14.25">
      <c r="B81" s="11" t="s">
        <v>48</v>
      </c>
      <c r="C81" s="11"/>
      <c r="D81" s="11"/>
      <c r="F81" s="11" t="s">
        <v>49</v>
      </c>
      <c r="G81" s="11"/>
      <c r="H81" s="11"/>
    </row>
    <row r="82" spans="2:8" ht="14.25">
      <c r="B82" s="11" t="s">
        <v>51</v>
      </c>
      <c r="C82" s="11"/>
      <c r="D82" s="11"/>
      <c r="E82" s="11"/>
      <c r="F82" s="11"/>
      <c r="G82" s="11"/>
      <c r="H82" s="11"/>
    </row>
    <row r="83" spans="2:8" ht="14.25">
      <c r="B83" s="11" t="s">
        <v>52</v>
      </c>
      <c r="C83" s="11"/>
      <c r="D83" s="11"/>
      <c r="E83" s="11"/>
      <c r="F83" s="11"/>
      <c r="G83" s="11"/>
      <c r="H83" s="6">
        <v>77</v>
      </c>
    </row>
    <row r="84" spans="2:8" ht="14.25">
      <c r="B84" s="11" t="s">
        <v>64</v>
      </c>
      <c r="C84" s="11"/>
      <c r="D84" s="11"/>
      <c r="E84" s="11"/>
      <c r="F84" s="11"/>
      <c r="G84" s="11"/>
      <c r="H84" s="11"/>
    </row>
    <row r="85" spans="1:8" ht="14.25">
      <c r="A85" s="11" t="s">
        <v>65</v>
      </c>
      <c r="B85" s="11"/>
      <c r="C85" s="11"/>
      <c r="D85" s="11"/>
      <c r="E85" s="11"/>
      <c r="F85" s="11"/>
      <c r="G85" s="11"/>
      <c r="H85" s="11"/>
    </row>
    <row r="86" spans="2:8" ht="16.5">
      <c r="B86" s="11" t="s">
        <v>66</v>
      </c>
      <c r="C86" s="11"/>
      <c r="D86" s="11"/>
      <c r="E86" s="8">
        <f>E71*D80/(H83*E78)</f>
        <v>6.122448979591836</v>
      </c>
      <c r="F86" s="2" t="s">
        <v>32</v>
      </c>
      <c r="G86" s="12"/>
      <c r="H86" s="12"/>
    </row>
    <row r="87" spans="1:8" ht="14.25">
      <c r="A87" s="11" t="s">
        <v>69</v>
      </c>
      <c r="B87" s="11"/>
      <c r="C87" s="11"/>
      <c r="D87" s="11"/>
      <c r="E87" s="11"/>
      <c r="F87" s="11"/>
      <c r="G87" s="11"/>
      <c r="H87" s="11"/>
    </row>
    <row r="88" spans="1:8" ht="14.25">
      <c r="A88" s="11" t="s">
        <v>70</v>
      </c>
      <c r="B88" s="11"/>
      <c r="C88" s="11"/>
      <c r="D88" s="11"/>
      <c r="E88" s="11"/>
      <c r="F88" s="11"/>
      <c r="G88" s="11"/>
      <c r="H88" s="11"/>
    </row>
    <row r="89" spans="1:8" ht="16.5">
      <c r="A89" s="11" t="s">
        <v>71</v>
      </c>
      <c r="B89" s="11"/>
      <c r="C89" s="11"/>
      <c r="D89" s="9">
        <f>MAX(C75,E86)</f>
        <v>50</v>
      </c>
      <c r="E89" s="2" t="s">
        <v>32</v>
      </c>
      <c r="F89" s="12"/>
      <c r="G89" s="12"/>
      <c r="H89" s="12"/>
    </row>
    <row r="90" spans="1:8" ht="14.25">
      <c r="A90" s="12"/>
      <c r="B90" s="12"/>
      <c r="C90" s="12"/>
      <c r="D90" s="12"/>
      <c r="E90" s="12"/>
      <c r="F90" s="12"/>
      <c r="G90" s="12"/>
      <c r="H90" s="12"/>
    </row>
    <row r="91" spans="1:8" ht="14.25">
      <c r="A91" s="11" t="s">
        <v>74</v>
      </c>
      <c r="B91" s="11"/>
      <c r="C91" s="11"/>
      <c r="D91" s="11"/>
      <c r="E91" s="11"/>
      <c r="F91" s="11"/>
      <c r="G91" s="11"/>
      <c r="H91" s="11"/>
    </row>
    <row r="92" spans="1:8" ht="14.25">
      <c r="A92" s="11" t="s">
        <v>20</v>
      </c>
      <c r="B92" s="11"/>
      <c r="C92" s="11"/>
      <c r="D92" s="11"/>
      <c r="E92" s="11"/>
      <c r="F92" s="11"/>
      <c r="G92" s="11"/>
      <c r="H92" s="11"/>
    </row>
    <row r="93" spans="2:7" ht="18.75">
      <c r="B93" s="12" t="s">
        <v>28</v>
      </c>
      <c r="C93" s="12"/>
      <c r="D93" s="12"/>
      <c r="E93" s="12"/>
      <c r="F93" s="5">
        <f>1000*E94/(POWER(3,0.5)*G96*G97)</f>
        <v>222.83694600301348</v>
      </c>
      <c r="G93" t="s">
        <v>29</v>
      </c>
    </row>
    <row r="94" spans="1:8" ht="18.75" customHeight="1">
      <c r="A94" t="s">
        <v>6</v>
      </c>
      <c r="B94" s="11" t="s">
        <v>30</v>
      </c>
      <c r="C94" s="11"/>
      <c r="D94" s="11"/>
      <c r="E94" s="3">
        <v>110</v>
      </c>
      <c r="F94" t="s">
        <v>27</v>
      </c>
      <c r="G94" s="12"/>
      <c r="H94" s="12"/>
    </row>
    <row r="95" spans="2:8" ht="18.75">
      <c r="B95" s="11" t="s">
        <v>25</v>
      </c>
      <c r="C95" s="11"/>
      <c r="D95" s="11"/>
      <c r="E95" s="11"/>
      <c r="F95" s="11"/>
      <c r="G95" s="11"/>
      <c r="H95" s="11"/>
    </row>
    <row r="96" spans="2:8" ht="18.75">
      <c r="B96" s="11" t="s">
        <v>24</v>
      </c>
      <c r="C96" s="11"/>
      <c r="D96" s="11"/>
      <c r="E96" s="11" t="s">
        <v>23</v>
      </c>
      <c r="F96" s="11"/>
      <c r="G96">
        <v>380</v>
      </c>
      <c r="H96" t="s">
        <v>26</v>
      </c>
    </row>
    <row r="97" spans="2:7" ht="14.25">
      <c r="B97" s="11" t="s">
        <v>22</v>
      </c>
      <c r="C97" s="11"/>
      <c r="D97" s="11"/>
      <c r="E97" s="11"/>
      <c r="F97" s="11"/>
      <c r="G97">
        <v>0.75</v>
      </c>
    </row>
    <row r="98" spans="1:8" ht="16.5">
      <c r="A98" s="11" t="s">
        <v>50</v>
      </c>
      <c r="B98" s="11"/>
      <c r="C98" s="6">
        <v>50</v>
      </c>
      <c r="D98" s="2" t="s">
        <v>32</v>
      </c>
      <c r="E98" s="12"/>
      <c r="F98" s="12"/>
      <c r="G98" s="12"/>
      <c r="H98" s="12"/>
    </row>
    <row r="99" spans="1:8" ht="14.25">
      <c r="A99" s="11" t="s">
        <v>31</v>
      </c>
      <c r="B99" s="11"/>
      <c r="C99" s="11"/>
      <c r="D99" s="11"/>
      <c r="E99" s="11"/>
      <c r="F99" s="11"/>
      <c r="G99" s="11"/>
      <c r="H99" s="11"/>
    </row>
    <row r="100" spans="2:7" ht="14.25">
      <c r="B100" s="11" t="s">
        <v>43</v>
      </c>
      <c r="C100" s="11"/>
      <c r="D100" s="11"/>
      <c r="E100" s="11"/>
      <c r="F100" s="7">
        <f>E94*D103/(C98*H106)</f>
        <v>0.8571428571428571</v>
      </c>
      <c r="G100" t="s">
        <v>63</v>
      </c>
    </row>
    <row r="101" spans="2:8" ht="14.25">
      <c r="B101" s="1" t="s">
        <v>44</v>
      </c>
      <c r="C101" s="1" t="s">
        <v>62</v>
      </c>
      <c r="D101" s="1" t="s">
        <v>67</v>
      </c>
      <c r="E101" s="1">
        <v>7</v>
      </c>
      <c r="F101" s="7" t="s">
        <v>68</v>
      </c>
      <c r="G101" s="12"/>
      <c r="H101" s="12"/>
    </row>
    <row r="102" spans="1:8" ht="14.25">
      <c r="A102" t="s">
        <v>6</v>
      </c>
      <c r="B102" s="11" t="s">
        <v>45</v>
      </c>
      <c r="C102" s="11"/>
      <c r="D102" s="11"/>
      <c r="E102" s="11"/>
      <c r="F102" s="11"/>
      <c r="G102" s="11"/>
      <c r="H102" s="11"/>
    </row>
    <row r="103" spans="2:8" ht="14.25">
      <c r="B103" s="11" t="s">
        <v>46</v>
      </c>
      <c r="C103" s="11"/>
      <c r="D103" s="3">
        <v>30</v>
      </c>
      <c r="E103" t="s">
        <v>47</v>
      </c>
      <c r="F103" s="12"/>
      <c r="G103" s="12"/>
      <c r="H103" s="12"/>
    </row>
    <row r="104" spans="2:8" ht="14.25">
      <c r="B104" s="11" t="s">
        <v>48</v>
      </c>
      <c r="C104" s="11"/>
      <c r="D104" s="11"/>
      <c r="F104" s="11" t="s">
        <v>49</v>
      </c>
      <c r="G104" s="11"/>
      <c r="H104" s="11"/>
    </row>
    <row r="105" spans="2:8" ht="14.25">
      <c r="B105" s="11" t="s">
        <v>51</v>
      </c>
      <c r="C105" s="11"/>
      <c r="D105" s="11"/>
      <c r="E105" s="11"/>
      <c r="F105" s="11"/>
      <c r="G105" s="11"/>
      <c r="H105" s="11"/>
    </row>
    <row r="106" spans="2:8" ht="14.25">
      <c r="B106" s="11" t="s">
        <v>52</v>
      </c>
      <c r="C106" s="11"/>
      <c r="D106" s="11"/>
      <c r="E106" s="11"/>
      <c r="F106" s="11"/>
      <c r="G106" s="11"/>
      <c r="H106" s="6">
        <v>77</v>
      </c>
    </row>
    <row r="107" spans="2:8" ht="14.25">
      <c r="B107" s="11" t="s">
        <v>64</v>
      </c>
      <c r="C107" s="11"/>
      <c r="D107" s="11"/>
      <c r="E107" s="11"/>
      <c r="F107" s="11"/>
      <c r="G107" s="11"/>
      <c r="H107" s="11"/>
    </row>
    <row r="108" spans="1:8" ht="14.25">
      <c r="A108" s="11" t="s">
        <v>65</v>
      </c>
      <c r="B108" s="11"/>
      <c r="C108" s="11"/>
      <c r="D108" s="11"/>
      <c r="E108" s="11"/>
      <c r="F108" s="11"/>
      <c r="G108" s="11"/>
      <c r="H108" s="11"/>
    </row>
    <row r="109" spans="2:8" ht="16.5">
      <c r="B109" s="11" t="s">
        <v>66</v>
      </c>
      <c r="C109" s="11"/>
      <c r="D109" s="11"/>
      <c r="E109" s="8">
        <f>E94*D103/(H106*E101)</f>
        <v>6.122448979591836</v>
      </c>
      <c r="F109" s="2" t="s">
        <v>32</v>
      </c>
      <c r="G109" s="12"/>
      <c r="H109" s="12"/>
    </row>
    <row r="110" spans="1:8" ht="14.25">
      <c r="A110" s="11" t="s">
        <v>69</v>
      </c>
      <c r="B110" s="11"/>
      <c r="C110" s="11"/>
      <c r="D110" s="11"/>
      <c r="E110" s="11"/>
      <c r="F110" s="11"/>
      <c r="G110" s="11"/>
      <c r="H110" s="11"/>
    </row>
    <row r="111" spans="1:8" ht="14.25">
      <c r="A111" s="11" t="s">
        <v>70</v>
      </c>
      <c r="B111" s="11"/>
      <c r="C111" s="11"/>
      <c r="D111" s="11"/>
      <c r="E111" s="11"/>
      <c r="F111" s="11"/>
      <c r="G111" s="11"/>
      <c r="H111" s="11"/>
    </row>
    <row r="112" spans="1:8" ht="16.5">
      <c r="A112" s="11" t="s">
        <v>71</v>
      </c>
      <c r="B112" s="11"/>
      <c r="C112" s="11"/>
      <c r="D112" s="9">
        <f>MAX(C98,E109)</f>
        <v>50</v>
      </c>
      <c r="E112" s="2" t="s">
        <v>32</v>
      </c>
      <c r="F112" s="12"/>
      <c r="G112" s="12"/>
      <c r="H112" s="12"/>
    </row>
    <row r="113" spans="1:8" ht="14.25">
      <c r="A113" s="12"/>
      <c r="B113" s="12"/>
      <c r="C113" s="12"/>
      <c r="D113" s="12"/>
      <c r="E113" s="12"/>
      <c r="F113" s="12"/>
      <c r="G113" s="12"/>
      <c r="H113" s="12"/>
    </row>
    <row r="114" spans="1:8" ht="14.25">
      <c r="A114" s="11" t="s">
        <v>75</v>
      </c>
      <c r="B114" s="11"/>
      <c r="C114" s="11"/>
      <c r="D114" s="11"/>
      <c r="E114" s="11"/>
      <c r="F114" s="11"/>
      <c r="G114" s="11"/>
      <c r="H114" s="11"/>
    </row>
    <row r="115" spans="1:8" ht="14.25">
      <c r="A115" s="11" t="s">
        <v>20</v>
      </c>
      <c r="B115" s="11"/>
      <c r="C115" s="11"/>
      <c r="D115" s="11"/>
      <c r="E115" s="11"/>
      <c r="F115" s="11"/>
      <c r="G115" s="11"/>
      <c r="H115" s="11"/>
    </row>
    <row r="116" spans="2:7" ht="18.75">
      <c r="B116" s="12" t="s">
        <v>28</v>
      </c>
      <c r="C116" s="12"/>
      <c r="D116" s="12"/>
      <c r="E116" s="12"/>
      <c r="F116" s="5">
        <f>1000*E117/(POWER(3,0.5)*G119*G120)</f>
        <v>222.83694600301348</v>
      </c>
      <c r="G116" t="s">
        <v>29</v>
      </c>
    </row>
    <row r="117" spans="1:8" ht="18.75" customHeight="1">
      <c r="A117" t="s">
        <v>6</v>
      </c>
      <c r="B117" s="11" t="s">
        <v>30</v>
      </c>
      <c r="C117" s="11"/>
      <c r="D117" s="11"/>
      <c r="E117" s="3">
        <v>110</v>
      </c>
      <c r="F117" t="s">
        <v>27</v>
      </c>
      <c r="G117" s="12"/>
      <c r="H117" s="12"/>
    </row>
    <row r="118" spans="2:8" ht="18.75">
      <c r="B118" s="11" t="s">
        <v>25</v>
      </c>
      <c r="C118" s="11"/>
      <c r="D118" s="11"/>
      <c r="E118" s="11"/>
      <c r="F118" s="11"/>
      <c r="G118" s="11"/>
      <c r="H118" s="11"/>
    </row>
    <row r="119" spans="2:8" ht="18.75">
      <c r="B119" s="11" t="s">
        <v>24</v>
      </c>
      <c r="C119" s="11"/>
      <c r="D119" s="11"/>
      <c r="E119" s="11" t="s">
        <v>23</v>
      </c>
      <c r="F119" s="11"/>
      <c r="G119">
        <v>380</v>
      </c>
      <c r="H119" t="s">
        <v>26</v>
      </c>
    </row>
    <row r="120" spans="2:7" ht="14.25">
      <c r="B120" s="11" t="s">
        <v>22</v>
      </c>
      <c r="C120" s="11"/>
      <c r="D120" s="11"/>
      <c r="E120" s="11"/>
      <c r="F120" s="11"/>
      <c r="G120">
        <v>0.75</v>
      </c>
    </row>
    <row r="121" spans="1:8" ht="16.5">
      <c r="A121" s="11" t="s">
        <v>50</v>
      </c>
      <c r="B121" s="11"/>
      <c r="C121" s="6">
        <v>50</v>
      </c>
      <c r="D121" s="2" t="s">
        <v>32</v>
      </c>
      <c r="E121" s="12"/>
      <c r="F121" s="12"/>
      <c r="G121" s="12"/>
      <c r="H121" s="12"/>
    </row>
    <row r="122" spans="1:8" ht="14.25">
      <c r="A122" s="11" t="s">
        <v>31</v>
      </c>
      <c r="B122" s="11"/>
      <c r="C122" s="11"/>
      <c r="D122" s="11"/>
      <c r="E122" s="11"/>
      <c r="F122" s="11"/>
      <c r="G122" s="11"/>
      <c r="H122" s="11"/>
    </row>
    <row r="123" spans="2:7" ht="14.25">
      <c r="B123" s="11" t="s">
        <v>43</v>
      </c>
      <c r="C123" s="11"/>
      <c r="D123" s="11"/>
      <c r="E123" s="11"/>
      <c r="F123" s="7">
        <f>E117*D126/(C121*H129)</f>
        <v>0.8571428571428571</v>
      </c>
      <c r="G123" t="s">
        <v>63</v>
      </c>
    </row>
    <row r="124" spans="2:8" ht="14.25">
      <c r="B124" s="1" t="s">
        <v>44</v>
      </c>
      <c r="C124" s="1" t="s">
        <v>62</v>
      </c>
      <c r="D124" s="1" t="s">
        <v>67</v>
      </c>
      <c r="E124" s="1">
        <v>7</v>
      </c>
      <c r="F124" s="7" t="s">
        <v>68</v>
      </c>
      <c r="G124" s="12"/>
      <c r="H124" s="12"/>
    </row>
    <row r="125" spans="1:8" ht="14.25">
      <c r="A125" t="s">
        <v>6</v>
      </c>
      <c r="B125" s="11" t="s">
        <v>45</v>
      </c>
      <c r="C125" s="11"/>
      <c r="D125" s="11"/>
      <c r="E125" s="11"/>
      <c r="F125" s="11"/>
      <c r="G125" s="11"/>
      <c r="H125" s="11"/>
    </row>
    <row r="126" spans="2:8" ht="14.25">
      <c r="B126" s="11" t="s">
        <v>46</v>
      </c>
      <c r="C126" s="11"/>
      <c r="D126" s="3">
        <v>30</v>
      </c>
      <c r="E126" t="s">
        <v>47</v>
      </c>
      <c r="F126" s="12"/>
      <c r="G126" s="12"/>
      <c r="H126" s="12"/>
    </row>
    <row r="127" spans="2:8" ht="14.25">
      <c r="B127" s="11" t="s">
        <v>48</v>
      </c>
      <c r="C127" s="11"/>
      <c r="D127" s="11"/>
      <c r="F127" s="11" t="s">
        <v>49</v>
      </c>
      <c r="G127" s="11"/>
      <c r="H127" s="11"/>
    </row>
    <row r="128" spans="2:8" ht="14.25">
      <c r="B128" s="11" t="s">
        <v>51</v>
      </c>
      <c r="C128" s="11"/>
      <c r="D128" s="11"/>
      <c r="E128" s="11"/>
      <c r="F128" s="11"/>
      <c r="G128" s="11"/>
      <c r="H128" s="11"/>
    </row>
    <row r="129" spans="2:8" ht="14.25">
      <c r="B129" s="11" t="s">
        <v>52</v>
      </c>
      <c r="C129" s="11"/>
      <c r="D129" s="11"/>
      <c r="E129" s="11"/>
      <c r="F129" s="11"/>
      <c r="G129" s="11"/>
      <c r="H129" s="6">
        <v>77</v>
      </c>
    </row>
    <row r="130" spans="2:8" ht="14.25">
      <c r="B130" s="11" t="s">
        <v>64</v>
      </c>
      <c r="C130" s="11"/>
      <c r="D130" s="11"/>
      <c r="E130" s="11"/>
      <c r="F130" s="11"/>
      <c r="G130" s="11"/>
      <c r="H130" s="11"/>
    </row>
    <row r="131" spans="1:8" ht="14.25">
      <c r="A131" s="11" t="s">
        <v>65</v>
      </c>
      <c r="B131" s="11"/>
      <c r="C131" s="11"/>
      <c r="D131" s="11"/>
      <c r="E131" s="11"/>
      <c r="F131" s="11"/>
      <c r="G131" s="11"/>
      <c r="H131" s="11"/>
    </row>
    <row r="132" spans="2:8" ht="16.5">
      <c r="B132" s="11" t="s">
        <v>66</v>
      </c>
      <c r="C132" s="11"/>
      <c r="D132" s="11"/>
      <c r="E132" s="8">
        <f>E117*D126/(H129*E124)</f>
        <v>6.122448979591836</v>
      </c>
      <c r="F132" s="2" t="s">
        <v>32</v>
      </c>
      <c r="G132" s="12"/>
      <c r="H132" s="12"/>
    </row>
    <row r="133" spans="1:8" ht="14.25">
      <c r="A133" s="11" t="s">
        <v>69</v>
      </c>
      <c r="B133" s="11"/>
      <c r="C133" s="11"/>
      <c r="D133" s="11"/>
      <c r="E133" s="11"/>
      <c r="F133" s="11"/>
      <c r="G133" s="11"/>
      <c r="H133" s="11"/>
    </row>
    <row r="134" spans="1:8" ht="14.25">
      <c r="A134" s="11" t="s">
        <v>70</v>
      </c>
      <c r="B134" s="11"/>
      <c r="C134" s="11"/>
      <c r="D134" s="11"/>
      <c r="E134" s="11"/>
      <c r="F134" s="11"/>
      <c r="G134" s="11"/>
      <c r="H134" s="11"/>
    </row>
    <row r="135" spans="1:8" ht="16.5">
      <c r="A135" s="11" t="s">
        <v>71</v>
      </c>
      <c r="B135" s="11"/>
      <c r="C135" s="11"/>
      <c r="D135" s="9">
        <f>MAX(C121,E132)</f>
        <v>50</v>
      </c>
      <c r="E135" s="2" t="s">
        <v>32</v>
      </c>
      <c r="F135" s="12"/>
      <c r="G135" s="12"/>
      <c r="H135" s="12"/>
    </row>
    <row r="136" spans="1:8" ht="14.25">
      <c r="A136" s="12"/>
      <c r="B136" s="12"/>
      <c r="C136" s="12"/>
      <c r="D136" s="12"/>
      <c r="E136" s="12"/>
      <c r="F136" s="12"/>
      <c r="G136" s="12"/>
      <c r="H136" s="12"/>
    </row>
    <row r="137" spans="1:8" ht="14.25">
      <c r="A137" s="11" t="s">
        <v>76</v>
      </c>
      <c r="B137" s="11"/>
      <c r="C137" s="11"/>
      <c r="D137" s="11"/>
      <c r="E137" s="11"/>
      <c r="F137" s="11"/>
      <c r="G137" s="11"/>
      <c r="H137" s="11"/>
    </row>
    <row r="138" spans="1:8" ht="14.25">
      <c r="A138" s="11" t="s">
        <v>20</v>
      </c>
      <c r="B138" s="11"/>
      <c r="C138" s="11"/>
      <c r="D138" s="11"/>
      <c r="E138" s="11"/>
      <c r="F138" s="11"/>
      <c r="G138" s="11"/>
      <c r="H138" s="11"/>
    </row>
    <row r="139" spans="2:7" ht="18.75">
      <c r="B139" s="12" t="s">
        <v>28</v>
      </c>
      <c r="C139" s="12"/>
      <c r="D139" s="12"/>
      <c r="E139" s="12"/>
      <c r="F139" s="5">
        <f>1000*E140/(POWER(3,0.5)*G142*G143)</f>
        <v>222.83694600301348</v>
      </c>
      <c r="G139" t="s">
        <v>29</v>
      </c>
    </row>
    <row r="140" spans="1:8" ht="18.75" customHeight="1">
      <c r="A140" t="s">
        <v>6</v>
      </c>
      <c r="B140" s="11" t="s">
        <v>30</v>
      </c>
      <c r="C140" s="11"/>
      <c r="D140" s="11"/>
      <c r="E140" s="3">
        <v>110</v>
      </c>
      <c r="F140" t="s">
        <v>27</v>
      </c>
      <c r="G140" s="12"/>
      <c r="H140" s="12"/>
    </row>
    <row r="141" spans="2:8" ht="18.75">
      <c r="B141" s="11" t="s">
        <v>25</v>
      </c>
      <c r="C141" s="11"/>
      <c r="D141" s="11"/>
      <c r="E141" s="11"/>
      <c r="F141" s="11"/>
      <c r="G141" s="11"/>
      <c r="H141" s="11"/>
    </row>
    <row r="142" spans="2:8" ht="18.75">
      <c r="B142" s="11" t="s">
        <v>24</v>
      </c>
      <c r="C142" s="11"/>
      <c r="D142" s="11"/>
      <c r="E142" s="11" t="s">
        <v>23</v>
      </c>
      <c r="F142" s="11"/>
      <c r="G142">
        <v>380</v>
      </c>
      <c r="H142" t="s">
        <v>26</v>
      </c>
    </row>
    <row r="143" spans="2:7" ht="14.25">
      <c r="B143" s="11" t="s">
        <v>22</v>
      </c>
      <c r="C143" s="11"/>
      <c r="D143" s="11"/>
      <c r="E143" s="11"/>
      <c r="F143" s="11"/>
      <c r="G143">
        <v>0.75</v>
      </c>
    </row>
    <row r="144" spans="1:8" ht="16.5">
      <c r="A144" s="11" t="s">
        <v>50</v>
      </c>
      <c r="B144" s="11"/>
      <c r="C144" s="6">
        <v>50</v>
      </c>
      <c r="D144" s="2" t="s">
        <v>32</v>
      </c>
      <c r="E144" s="12"/>
      <c r="F144" s="12"/>
      <c r="G144" s="12"/>
      <c r="H144" s="12"/>
    </row>
    <row r="145" spans="1:8" ht="14.25">
      <c r="A145" s="11" t="s">
        <v>31</v>
      </c>
      <c r="B145" s="11"/>
      <c r="C145" s="11"/>
      <c r="D145" s="11"/>
      <c r="E145" s="11"/>
      <c r="F145" s="11"/>
      <c r="G145" s="11"/>
      <c r="H145" s="11"/>
    </row>
    <row r="146" spans="2:7" ht="14.25">
      <c r="B146" s="11" t="s">
        <v>43</v>
      </c>
      <c r="C146" s="11"/>
      <c r="D146" s="11"/>
      <c r="E146" s="11"/>
      <c r="F146" s="7">
        <f>E140*D149/(C144*H152)</f>
        <v>0.8571428571428571</v>
      </c>
      <c r="G146" t="s">
        <v>63</v>
      </c>
    </row>
    <row r="147" spans="2:8" ht="14.25">
      <c r="B147" s="1" t="s">
        <v>44</v>
      </c>
      <c r="C147" s="1" t="s">
        <v>62</v>
      </c>
      <c r="D147" s="1" t="s">
        <v>67</v>
      </c>
      <c r="E147" s="1">
        <v>7</v>
      </c>
      <c r="F147" s="7" t="s">
        <v>68</v>
      </c>
      <c r="G147" s="12"/>
      <c r="H147" s="12"/>
    </row>
    <row r="148" spans="1:8" ht="14.25">
      <c r="A148" t="s">
        <v>6</v>
      </c>
      <c r="B148" s="11" t="s">
        <v>45</v>
      </c>
      <c r="C148" s="11"/>
      <c r="D148" s="11"/>
      <c r="E148" s="11"/>
      <c r="F148" s="11"/>
      <c r="G148" s="11"/>
      <c r="H148" s="11"/>
    </row>
    <row r="149" spans="2:8" ht="14.25">
      <c r="B149" s="11" t="s">
        <v>46</v>
      </c>
      <c r="C149" s="11"/>
      <c r="D149" s="3">
        <v>30</v>
      </c>
      <c r="E149" t="s">
        <v>47</v>
      </c>
      <c r="F149" s="12"/>
      <c r="G149" s="12"/>
      <c r="H149" s="12"/>
    </row>
    <row r="150" spans="2:8" ht="14.25">
      <c r="B150" s="11" t="s">
        <v>48</v>
      </c>
      <c r="C150" s="11"/>
      <c r="D150" s="11"/>
      <c r="F150" s="11" t="s">
        <v>49</v>
      </c>
      <c r="G150" s="11"/>
      <c r="H150" s="11"/>
    </row>
    <row r="151" spans="2:8" ht="14.25">
      <c r="B151" s="11" t="s">
        <v>51</v>
      </c>
      <c r="C151" s="11"/>
      <c r="D151" s="11"/>
      <c r="E151" s="11"/>
      <c r="F151" s="11"/>
      <c r="G151" s="11"/>
      <c r="H151" s="11"/>
    </row>
    <row r="152" spans="2:8" ht="14.25">
      <c r="B152" s="11" t="s">
        <v>52</v>
      </c>
      <c r="C152" s="11"/>
      <c r="D152" s="11"/>
      <c r="E152" s="11"/>
      <c r="F152" s="11"/>
      <c r="G152" s="11"/>
      <c r="H152" s="6">
        <v>77</v>
      </c>
    </row>
    <row r="153" spans="2:8" ht="14.25">
      <c r="B153" s="11" t="s">
        <v>64</v>
      </c>
      <c r="C153" s="11"/>
      <c r="D153" s="11"/>
      <c r="E153" s="11"/>
      <c r="F153" s="11"/>
      <c r="G153" s="11"/>
      <c r="H153" s="11"/>
    </row>
    <row r="154" spans="1:8" ht="14.25">
      <c r="A154" s="11" t="s">
        <v>65</v>
      </c>
      <c r="B154" s="11"/>
      <c r="C154" s="11"/>
      <c r="D154" s="11"/>
      <c r="E154" s="11"/>
      <c r="F154" s="11"/>
      <c r="G154" s="11"/>
      <c r="H154" s="11"/>
    </row>
    <row r="155" spans="2:8" ht="16.5">
      <c r="B155" s="11" t="s">
        <v>66</v>
      </c>
      <c r="C155" s="11"/>
      <c r="D155" s="11"/>
      <c r="E155" s="8">
        <f>E140*D149/(H152*E147)</f>
        <v>6.122448979591836</v>
      </c>
      <c r="F155" s="2" t="s">
        <v>32</v>
      </c>
      <c r="G155" s="12"/>
      <c r="H155" s="12"/>
    </row>
    <row r="156" spans="1:8" ht="14.25">
      <c r="A156" s="11" t="s">
        <v>69</v>
      </c>
      <c r="B156" s="11"/>
      <c r="C156" s="11"/>
      <c r="D156" s="11"/>
      <c r="E156" s="11"/>
      <c r="F156" s="11"/>
      <c r="G156" s="11"/>
      <c r="H156" s="11"/>
    </row>
    <row r="157" spans="1:8" ht="14.25">
      <c r="A157" s="11" t="s">
        <v>70</v>
      </c>
      <c r="B157" s="11"/>
      <c r="C157" s="11"/>
      <c r="D157" s="11"/>
      <c r="E157" s="11"/>
      <c r="F157" s="11"/>
      <c r="G157" s="11"/>
      <c r="H157" s="11"/>
    </row>
    <row r="158" spans="1:8" ht="16.5">
      <c r="A158" s="11" t="s">
        <v>71</v>
      </c>
      <c r="B158" s="11"/>
      <c r="C158" s="11"/>
      <c r="D158" s="9">
        <f>MAX(C144,E155)</f>
        <v>50</v>
      </c>
      <c r="E158" s="2" t="s">
        <v>32</v>
      </c>
      <c r="F158" s="12"/>
      <c r="G158" s="12"/>
      <c r="H158" s="12"/>
    </row>
    <row r="159" spans="1:8" ht="14.25">
      <c r="A159" s="12"/>
      <c r="B159" s="12"/>
      <c r="C159" s="12"/>
      <c r="D159" s="12"/>
      <c r="E159" s="12"/>
      <c r="F159" s="12"/>
      <c r="G159" s="12"/>
      <c r="H159" s="12"/>
    </row>
    <row r="160" spans="1:8" ht="14.25">
      <c r="A160" s="11" t="s">
        <v>77</v>
      </c>
      <c r="B160" s="11"/>
      <c r="C160" s="11"/>
      <c r="D160" s="11"/>
      <c r="E160" s="11"/>
      <c r="F160" s="11"/>
      <c r="G160" s="11"/>
      <c r="H160" s="11"/>
    </row>
    <row r="161" spans="2:8" ht="18.75">
      <c r="B161" s="12" t="s">
        <v>78</v>
      </c>
      <c r="C161" s="12"/>
      <c r="D161" s="12"/>
      <c r="E161" s="5">
        <f>1.4*D16</f>
        <v>130.2</v>
      </c>
      <c r="F161" t="s">
        <v>79</v>
      </c>
      <c r="G161" s="12"/>
      <c r="H161" s="12"/>
    </row>
    <row r="162" spans="1:8" ht="18.75">
      <c r="A162" t="s">
        <v>6</v>
      </c>
      <c r="B162" s="11" t="s">
        <v>81</v>
      </c>
      <c r="C162" s="11"/>
      <c r="D162" s="11"/>
      <c r="E162" s="11"/>
      <c r="F162" s="11"/>
      <c r="G162" s="11"/>
      <c r="H162" s="11"/>
    </row>
    <row r="163" spans="2:8" ht="14.25">
      <c r="B163" s="11" t="s">
        <v>80</v>
      </c>
      <c r="C163" s="11"/>
      <c r="D163" s="11"/>
      <c r="E163" s="11"/>
      <c r="F163" s="11"/>
      <c r="G163" s="11"/>
      <c r="H163" s="11"/>
    </row>
  </sheetData>
  <mergeCells count="214">
    <mergeCell ref="B162:H162"/>
    <mergeCell ref="B163:H163"/>
    <mergeCell ref="A2:H2"/>
    <mergeCell ref="F3:H3"/>
    <mergeCell ref="F4:H4"/>
    <mergeCell ref="F5:H5"/>
    <mergeCell ref="F16:H16"/>
    <mergeCell ref="G25:H25"/>
    <mergeCell ref="B26:H26"/>
    <mergeCell ref="G48:H48"/>
    <mergeCell ref="A158:C158"/>
    <mergeCell ref="F158:H158"/>
    <mergeCell ref="A159:H159"/>
    <mergeCell ref="A160:H160"/>
    <mergeCell ref="B155:D155"/>
    <mergeCell ref="G155:H155"/>
    <mergeCell ref="A156:H156"/>
    <mergeCell ref="A157:H157"/>
    <mergeCell ref="B151:H151"/>
    <mergeCell ref="B152:G152"/>
    <mergeCell ref="B153:H153"/>
    <mergeCell ref="A154:H154"/>
    <mergeCell ref="B149:C149"/>
    <mergeCell ref="F149:H149"/>
    <mergeCell ref="B150:D150"/>
    <mergeCell ref="F150:H150"/>
    <mergeCell ref="A145:H145"/>
    <mergeCell ref="B146:E146"/>
    <mergeCell ref="G147:H147"/>
    <mergeCell ref="B148:H148"/>
    <mergeCell ref="B142:D142"/>
    <mergeCell ref="E142:F142"/>
    <mergeCell ref="B143:F143"/>
    <mergeCell ref="A144:B144"/>
    <mergeCell ref="E144:H144"/>
    <mergeCell ref="B141:H141"/>
    <mergeCell ref="A135:C135"/>
    <mergeCell ref="F135:H135"/>
    <mergeCell ref="A136:H136"/>
    <mergeCell ref="A137:H137"/>
    <mergeCell ref="A138:H138"/>
    <mergeCell ref="B139:E139"/>
    <mergeCell ref="B140:D140"/>
    <mergeCell ref="G140:H140"/>
    <mergeCell ref="B132:D132"/>
    <mergeCell ref="G132:H132"/>
    <mergeCell ref="A133:H133"/>
    <mergeCell ref="A134:H134"/>
    <mergeCell ref="B128:H128"/>
    <mergeCell ref="B129:G129"/>
    <mergeCell ref="B130:H130"/>
    <mergeCell ref="A131:H131"/>
    <mergeCell ref="B126:C126"/>
    <mergeCell ref="F126:H126"/>
    <mergeCell ref="B127:D127"/>
    <mergeCell ref="F127:H127"/>
    <mergeCell ref="A122:H122"/>
    <mergeCell ref="B123:E123"/>
    <mergeCell ref="G124:H124"/>
    <mergeCell ref="B125:H125"/>
    <mergeCell ref="B119:D119"/>
    <mergeCell ref="E119:F119"/>
    <mergeCell ref="B120:F120"/>
    <mergeCell ref="A121:B121"/>
    <mergeCell ref="E121:H121"/>
    <mergeCell ref="B118:H118"/>
    <mergeCell ref="A112:C112"/>
    <mergeCell ref="F112:H112"/>
    <mergeCell ref="A113:H113"/>
    <mergeCell ref="A114:H114"/>
    <mergeCell ref="A115:H115"/>
    <mergeCell ref="B116:E116"/>
    <mergeCell ref="B117:D117"/>
    <mergeCell ref="G117:H117"/>
    <mergeCell ref="B109:D109"/>
    <mergeCell ref="G109:H109"/>
    <mergeCell ref="A110:H110"/>
    <mergeCell ref="A111:H111"/>
    <mergeCell ref="B105:H105"/>
    <mergeCell ref="B106:G106"/>
    <mergeCell ref="B107:H107"/>
    <mergeCell ref="A108:H108"/>
    <mergeCell ref="B103:C103"/>
    <mergeCell ref="F103:H103"/>
    <mergeCell ref="B104:D104"/>
    <mergeCell ref="F104:H104"/>
    <mergeCell ref="A99:H99"/>
    <mergeCell ref="B100:E100"/>
    <mergeCell ref="G101:H101"/>
    <mergeCell ref="B102:H102"/>
    <mergeCell ref="B96:D96"/>
    <mergeCell ref="E96:F96"/>
    <mergeCell ref="B97:F97"/>
    <mergeCell ref="A98:B98"/>
    <mergeCell ref="E98:H98"/>
    <mergeCell ref="B95:H95"/>
    <mergeCell ref="A89:C89"/>
    <mergeCell ref="F89:H89"/>
    <mergeCell ref="A90:H90"/>
    <mergeCell ref="A91:H91"/>
    <mergeCell ref="A92:H92"/>
    <mergeCell ref="B93:E93"/>
    <mergeCell ref="B94:D94"/>
    <mergeCell ref="G94:H94"/>
    <mergeCell ref="B86:D86"/>
    <mergeCell ref="G86:H86"/>
    <mergeCell ref="A87:H87"/>
    <mergeCell ref="A88:H88"/>
    <mergeCell ref="B82:H82"/>
    <mergeCell ref="B83:G83"/>
    <mergeCell ref="B84:H84"/>
    <mergeCell ref="A85:H85"/>
    <mergeCell ref="B80:C80"/>
    <mergeCell ref="F80:H80"/>
    <mergeCell ref="B81:D81"/>
    <mergeCell ref="F81:H81"/>
    <mergeCell ref="A76:H76"/>
    <mergeCell ref="B77:E77"/>
    <mergeCell ref="G78:H78"/>
    <mergeCell ref="B79:H79"/>
    <mergeCell ref="B73:D73"/>
    <mergeCell ref="E73:F73"/>
    <mergeCell ref="B74:F74"/>
    <mergeCell ref="A75:B75"/>
    <mergeCell ref="E75:H75"/>
    <mergeCell ref="B72:H72"/>
    <mergeCell ref="A66:C66"/>
    <mergeCell ref="F66:H66"/>
    <mergeCell ref="A67:H67"/>
    <mergeCell ref="A68:H68"/>
    <mergeCell ref="A69:H69"/>
    <mergeCell ref="B70:E70"/>
    <mergeCell ref="B71:D71"/>
    <mergeCell ref="G71:H71"/>
    <mergeCell ref="B63:D63"/>
    <mergeCell ref="G63:H63"/>
    <mergeCell ref="A64:H64"/>
    <mergeCell ref="A65:H65"/>
    <mergeCell ref="B59:H59"/>
    <mergeCell ref="B60:G60"/>
    <mergeCell ref="B61:H61"/>
    <mergeCell ref="A62:H62"/>
    <mergeCell ref="B57:C57"/>
    <mergeCell ref="F57:H57"/>
    <mergeCell ref="B58:D58"/>
    <mergeCell ref="F58:H58"/>
    <mergeCell ref="A53:H53"/>
    <mergeCell ref="B54:E54"/>
    <mergeCell ref="G55:H55"/>
    <mergeCell ref="B56:H56"/>
    <mergeCell ref="B50:D50"/>
    <mergeCell ref="E50:F50"/>
    <mergeCell ref="B51:F51"/>
    <mergeCell ref="A52:B52"/>
    <mergeCell ref="E52:H52"/>
    <mergeCell ref="A46:H46"/>
    <mergeCell ref="B47:E47"/>
    <mergeCell ref="B48:D48"/>
    <mergeCell ref="B49:H49"/>
    <mergeCell ref="A45:H45"/>
    <mergeCell ref="A44:H44"/>
    <mergeCell ref="A39:H39"/>
    <mergeCell ref="A43:C43"/>
    <mergeCell ref="G40:H40"/>
    <mergeCell ref="F43:H43"/>
    <mergeCell ref="A42:H42"/>
    <mergeCell ref="B37:G37"/>
    <mergeCell ref="G32:H32"/>
    <mergeCell ref="E29:H29"/>
    <mergeCell ref="B38:H38"/>
    <mergeCell ref="B35:D35"/>
    <mergeCell ref="F35:H35"/>
    <mergeCell ref="B40:D40"/>
    <mergeCell ref="A41:H41"/>
    <mergeCell ref="B161:D161"/>
    <mergeCell ref="G161:H161"/>
    <mergeCell ref="A30:H30"/>
    <mergeCell ref="B25:D25"/>
    <mergeCell ref="A29:B29"/>
    <mergeCell ref="B31:E31"/>
    <mergeCell ref="B33:H33"/>
    <mergeCell ref="F34:H34"/>
    <mergeCell ref="B36:H36"/>
    <mergeCell ref="B34:C34"/>
    <mergeCell ref="A21:H21"/>
    <mergeCell ref="B28:F28"/>
    <mergeCell ref="B27:D27"/>
    <mergeCell ref="E27:F27"/>
    <mergeCell ref="A23:H23"/>
    <mergeCell ref="B24:E24"/>
    <mergeCell ref="A22:H22"/>
    <mergeCell ref="B19:H19"/>
    <mergeCell ref="A20:H20"/>
    <mergeCell ref="G18:H18"/>
    <mergeCell ref="B16:C16"/>
    <mergeCell ref="A14:H14"/>
    <mergeCell ref="A15:H15"/>
    <mergeCell ref="B17:H17"/>
    <mergeCell ref="B18:E18"/>
    <mergeCell ref="B11:E11"/>
    <mergeCell ref="B12:E12"/>
    <mergeCell ref="B13:H13"/>
    <mergeCell ref="B9:H9"/>
    <mergeCell ref="G10:H10"/>
    <mergeCell ref="G11:H11"/>
    <mergeCell ref="G12:H12"/>
    <mergeCell ref="A6:H6"/>
    <mergeCell ref="A7:H7"/>
    <mergeCell ref="B8:E8"/>
    <mergeCell ref="B10:E10"/>
    <mergeCell ref="A1:H1"/>
    <mergeCell ref="A3:C3"/>
    <mergeCell ref="A4:C4"/>
    <mergeCell ref="A5:C5"/>
  </mergeCells>
  <printOptions gridLines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G1"/>
    </sheetView>
  </sheetViews>
  <sheetFormatPr defaultColWidth="9.00390625" defaultRowHeight="14.25"/>
  <cols>
    <col min="1" max="1" width="13.00390625" style="0" customWidth="1"/>
  </cols>
  <sheetData>
    <row r="1" spans="1:7" ht="20.25">
      <c r="A1" s="10" t="s">
        <v>12</v>
      </c>
      <c r="B1" s="10"/>
      <c r="C1" s="10"/>
      <c r="D1" s="10"/>
      <c r="E1" s="10"/>
      <c r="F1" s="10"/>
      <c r="G1" s="10"/>
    </row>
    <row r="2" spans="1:4" ht="18.75">
      <c r="A2" s="11" t="s">
        <v>8</v>
      </c>
      <c r="B2" s="11"/>
      <c r="C2" s="11"/>
      <c r="D2" s="11"/>
    </row>
    <row r="3" spans="2:3" ht="14.25">
      <c r="B3" t="s">
        <v>9</v>
      </c>
      <c r="C3">
        <v>0.75</v>
      </c>
    </row>
    <row r="4" spans="2:3" ht="14.25">
      <c r="B4" t="s">
        <v>10</v>
      </c>
      <c r="C4">
        <v>0.7</v>
      </c>
    </row>
    <row r="5" spans="2:3" ht="14.25">
      <c r="B5" t="s">
        <v>11</v>
      </c>
      <c r="C5">
        <v>0.6</v>
      </c>
    </row>
    <row r="6" spans="1:7" ht="14.25">
      <c r="A6" s="12"/>
      <c r="B6" s="12"/>
      <c r="C6" s="12"/>
      <c r="D6" s="12"/>
      <c r="E6" s="12"/>
      <c r="F6" s="12"/>
      <c r="G6" s="12"/>
    </row>
    <row r="7" spans="1:7" ht="14.25">
      <c r="A7" s="12" t="s">
        <v>33</v>
      </c>
      <c r="B7" s="12"/>
      <c r="C7" s="12"/>
      <c r="D7" s="12"/>
      <c r="E7" s="12"/>
      <c r="F7" s="12"/>
      <c r="G7" s="12"/>
    </row>
    <row r="8" spans="1:7" ht="16.5" customHeight="1">
      <c r="A8" s="15" t="s">
        <v>34</v>
      </c>
      <c r="B8" s="12" t="s">
        <v>35</v>
      </c>
      <c r="C8" s="12"/>
      <c r="D8" s="12" t="s">
        <v>38</v>
      </c>
      <c r="E8" s="12"/>
      <c r="F8" s="12"/>
      <c r="G8" s="12"/>
    </row>
    <row r="9" spans="1:7" ht="14.25">
      <c r="A9" s="15"/>
      <c r="B9" s="12"/>
      <c r="C9" s="12"/>
      <c r="D9" s="12" t="s">
        <v>36</v>
      </c>
      <c r="E9" s="12"/>
      <c r="F9" s="12" t="s">
        <v>37</v>
      </c>
      <c r="G9" s="12"/>
    </row>
    <row r="10" spans="1:7" ht="14.25">
      <c r="A10" s="1">
        <v>2.5</v>
      </c>
      <c r="B10" s="1" t="s">
        <v>39</v>
      </c>
      <c r="C10" s="1" t="s">
        <v>40</v>
      </c>
      <c r="D10" s="12">
        <v>35</v>
      </c>
      <c r="E10" s="12"/>
      <c r="F10" s="12">
        <v>32</v>
      </c>
      <c r="G10" s="12"/>
    </row>
    <row r="11" spans="1:7" ht="14.25">
      <c r="A11" s="1">
        <v>4</v>
      </c>
      <c r="B11" s="1" t="s">
        <v>39</v>
      </c>
      <c r="C11" s="1" t="s">
        <v>40</v>
      </c>
      <c r="D11" s="12">
        <v>45</v>
      </c>
      <c r="E11" s="12"/>
      <c r="F11" s="12">
        <v>42</v>
      </c>
      <c r="G11" s="12"/>
    </row>
    <row r="12" spans="1:7" ht="14.25">
      <c r="A12" s="1">
        <v>6</v>
      </c>
      <c r="B12" s="1" t="s">
        <v>39</v>
      </c>
      <c r="C12" s="1" t="s">
        <v>40</v>
      </c>
      <c r="D12" s="12">
        <v>58</v>
      </c>
      <c r="E12" s="12"/>
      <c r="F12" s="12">
        <v>55</v>
      </c>
      <c r="G12" s="12"/>
    </row>
    <row r="13" spans="1:7" ht="14.25">
      <c r="A13" s="1">
        <v>10</v>
      </c>
      <c r="B13" s="1" t="s">
        <v>39</v>
      </c>
      <c r="C13" s="1" t="s">
        <v>40</v>
      </c>
      <c r="D13" s="12">
        <v>85</v>
      </c>
      <c r="E13" s="12"/>
      <c r="F13" s="12">
        <v>75</v>
      </c>
      <c r="G13" s="12"/>
    </row>
    <row r="14" spans="1:7" ht="14.25">
      <c r="A14" s="1">
        <v>16</v>
      </c>
      <c r="B14" s="1">
        <v>130</v>
      </c>
      <c r="C14" s="1">
        <v>105</v>
      </c>
      <c r="D14" s="12">
        <v>110</v>
      </c>
      <c r="E14" s="12"/>
      <c r="F14" s="12">
        <v>105</v>
      </c>
      <c r="G14" s="12"/>
    </row>
    <row r="15" spans="1:7" ht="14.25">
      <c r="A15" s="1">
        <v>25</v>
      </c>
      <c r="B15" s="1">
        <v>180</v>
      </c>
      <c r="C15" s="1">
        <v>135</v>
      </c>
      <c r="D15" s="12">
        <v>145</v>
      </c>
      <c r="E15" s="12"/>
      <c r="F15" s="12">
        <v>138</v>
      </c>
      <c r="G15" s="12"/>
    </row>
    <row r="16" spans="1:7" ht="14.25">
      <c r="A16" s="1">
        <v>35</v>
      </c>
      <c r="B16" s="1">
        <v>220</v>
      </c>
      <c r="C16" s="1">
        <v>170</v>
      </c>
      <c r="D16" s="12">
        <v>180</v>
      </c>
      <c r="E16" s="12"/>
      <c r="F16" s="12">
        <v>170</v>
      </c>
      <c r="G16" s="12"/>
    </row>
    <row r="17" spans="1:7" ht="14.25">
      <c r="A17" s="1">
        <v>50</v>
      </c>
      <c r="B17" s="1">
        <v>270</v>
      </c>
      <c r="C17" s="1">
        <v>215</v>
      </c>
      <c r="D17" s="12">
        <v>230</v>
      </c>
      <c r="E17" s="12"/>
      <c r="F17" s="12">
        <v>215</v>
      </c>
      <c r="G17" s="12"/>
    </row>
    <row r="18" spans="1:7" ht="14.25">
      <c r="A18" s="1">
        <v>70</v>
      </c>
      <c r="B18" s="1">
        <v>340</v>
      </c>
      <c r="C18" s="1">
        <v>265</v>
      </c>
      <c r="D18" s="12">
        <v>285</v>
      </c>
      <c r="E18" s="12"/>
      <c r="F18" s="12">
        <v>265</v>
      </c>
      <c r="G18" s="12"/>
    </row>
    <row r="19" spans="1:7" ht="14.25">
      <c r="A19" s="1">
        <v>95</v>
      </c>
      <c r="B19" s="1">
        <v>415</v>
      </c>
      <c r="C19" s="1">
        <v>325</v>
      </c>
      <c r="D19" s="12">
        <v>345</v>
      </c>
      <c r="E19" s="12"/>
      <c r="F19" s="12">
        <v>325</v>
      </c>
      <c r="G19" s="12"/>
    </row>
    <row r="20" spans="1:7" ht="14.25">
      <c r="A20" s="1">
        <v>120</v>
      </c>
      <c r="B20" s="1">
        <v>485</v>
      </c>
      <c r="C20" s="1">
        <v>375</v>
      </c>
      <c r="D20" s="12">
        <v>400</v>
      </c>
      <c r="E20" s="12"/>
      <c r="F20" s="12">
        <v>375</v>
      </c>
      <c r="G20" s="12"/>
    </row>
    <row r="21" spans="1:7" ht="14.25">
      <c r="A21" s="1">
        <v>150</v>
      </c>
      <c r="B21" s="1">
        <v>570</v>
      </c>
      <c r="C21" s="1">
        <v>440</v>
      </c>
      <c r="D21" s="12">
        <v>470</v>
      </c>
      <c r="E21" s="12"/>
      <c r="F21" s="12">
        <v>430</v>
      </c>
      <c r="G21" s="12"/>
    </row>
    <row r="22" spans="1:7" ht="14.25">
      <c r="A22" s="1">
        <v>185</v>
      </c>
      <c r="B22" s="1">
        <v>645</v>
      </c>
      <c r="C22" s="1">
        <v>500</v>
      </c>
      <c r="D22" s="12">
        <v>540</v>
      </c>
      <c r="E22" s="12"/>
      <c r="F22" s="12">
        <v>490</v>
      </c>
      <c r="G22" s="12"/>
    </row>
    <row r="23" spans="1:7" ht="14.25">
      <c r="A23" s="1">
        <v>210</v>
      </c>
      <c r="B23" s="1">
        <v>770</v>
      </c>
      <c r="C23" s="1">
        <v>610</v>
      </c>
      <c r="D23" s="12">
        <v>600</v>
      </c>
      <c r="E23" s="12"/>
      <c r="F23" s="12" t="s">
        <v>41</v>
      </c>
      <c r="G23" s="12"/>
    </row>
    <row r="24" spans="1:7" ht="14.25">
      <c r="A24" s="12"/>
      <c r="B24" s="12"/>
      <c r="C24" s="12"/>
      <c r="D24" s="12"/>
      <c r="E24" s="12"/>
      <c r="F24" s="12"/>
      <c r="G24" s="12"/>
    </row>
    <row r="25" spans="1:5" ht="14.25">
      <c r="A25" s="12" t="s">
        <v>53</v>
      </c>
      <c r="B25" s="12"/>
      <c r="C25" s="12"/>
      <c r="D25" s="12"/>
      <c r="E25" s="12"/>
    </row>
    <row r="26" spans="1:5" ht="14.25">
      <c r="A26" s="12" t="s">
        <v>54</v>
      </c>
      <c r="B26" s="12"/>
      <c r="C26" s="12" t="s">
        <v>55</v>
      </c>
      <c r="D26" s="12"/>
      <c r="E26" s="1" t="s">
        <v>56</v>
      </c>
    </row>
    <row r="27" spans="1:5" ht="14.25">
      <c r="A27" s="12" t="s">
        <v>57</v>
      </c>
      <c r="B27" s="12"/>
      <c r="C27" s="12" t="s">
        <v>58</v>
      </c>
      <c r="D27" s="12"/>
      <c r="E27">
        <v>77</v>
      </c>
    </row>
    <row r="28" spans="1:5" ht="14.25">
      <c r="A28" s="12" t="s">
        <v>57</v>
      </c>
      <c r="B28" s="12"/>
      <c r="C28" s="12" t="s">
        <v>59</v>
      </c>
      <c r="D28" s="12"/>
      <c r="E28">
        <v>34</v>
      </c>
    </row>
    <row r="29" spans="1:5" ht="14.25">
      <c r="A29" s="12">
        <v>220</v>
      </c>
      <c r="B29" s="12"/>
      <c r="C29" s="12"/>
      <c r="D29" s="12"/>
      <c r="E29">
        <v>12.8</v>
      </c>
    </row>
    <row r="30" spans="1:5" ht="14.25">
      <c r="A30" s="12">
        <v>110</v>
      </c>
      <c r="B30" s="12"/>
      <c r="C30" s="12"/>
      <c r="D30" s="12"/>
      <c r="E30">
        <v>3.2</v>
      </c>
    </row>
    <row r="31" spans="1:5" ht="14.25">
      <c r="A31" s="12">
        <v>36</v>
      </c>
      <c r="B31" s="12"/>
      <c r="C31" s="12"/>
      <c r="D31" s="12"/>
      <c r="E31">
        <v>0.34</v>
      </c>
    </row>
    <row r="32" spans="1:5" ht="14.25">
      <c r="A32" s="12">
        <v>24</v>
      </c>
      <c r="B32" s="12"/>
      <c r="C32" s="12" t="s">
        <v>60</v>
      </c>
      <c r="D32" s="12"/>
      <c r="E32">
        <v>0.153</v>
      </c>
    </row>
    <row r="33" spans="1:5" ht="14.25">
      <c r="A33" s="12">
        <v>12</v>
      </c>
      <c r="B33" s="12"/>
      <c r="C33" s="12"/>
      <c r="D33" s="12"/>
      <c r="E33">
        <v>0.038</v>
      </c>
    </row>
    <row r="34" spans="1:5" ht="14.25">
      <c r="A34" s="12"/>
      <c r="B34" s="12"/>
      <c r="C34" s="12"/>
      <c r="D34" s="12"/>
      <c r="E34" s="12"/>
    </row>
    <row r="35" ht="14.25">
      <c r="A35" t="s">
        <v>61</v>
      </c>
    </row>
  </sheetData>
  <mergeCells count="56">
    <mergeCell ref="A34:E34"/>
    <mergeCell ref="A1:G1"/>
    <mergeCell ref="A31:B31"/>
    <mergeCell ref="A32:B32"/>
    <mergeCell ref="A33:B33"/>
    <mergeCell ref="C27:D27"/>
    <mergeCell ref="C28:D28"/>
    <mergeCell ref="C29:D29"/>
    <mergeCell ref="C30:D30"/>
    <mergeCell ref="C31:D31"/>
    <mergeCell ref="C32:D32"/>
    <mergeCell ref="C33:D33"/>
    <mergeCell ref="A27:B27"/>
    <mergeCell ref="A28:B28"/>
    <mergeCell ref="A29:B29"/>
    <mergeCell ref="A30:B30"/>
    <mergeCell ref="F22:G22"/>
    <mergeCell ref="F23:G23"/>
    <mergeCell ref="A26:B26"/>
    <mergeCell ref="C26:D26"/>
    <mergeCell ref="A25:E25"/>
    <mergeCell ref="A24:G24"/>
    <mergeCell ref="D22:E22"/>
    <mergeCell ref="D23:E23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F9:G9"/>
    <mergeCell ref="D8:G8"/>
    <mergeCell ref="A7:G7"/>
    <mergeCell ref="A6:G6"/>
    <mergeCell ref="A2:D2"/>
    <mergeCell ref="A8:A9"/>
    <mergeCell ref="B8:C9"/>
    <mergeCell ref="D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谢俊虎</cp:lastModifiedBy>
  <cp:lastPrinted>2003-07-23T07:32:14Z</cp:lastPrinted>
  <dcterms:created xsi:type="dcterms:W3CDTF">2003-07-23T05:42:26Z</dcterms:created>
  <dcterms:modified xsi:type="dcterms:W3CDTF">2007-03-22T04:15:21Z</dcterms:modified>
  <cp:category/>
  <cp:version/>
  <cp:contentType/>
  <cp:contentStatus/>
</cp:coreProperties>
</file>