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<sst xmlns="http://schemas.openxmlformats.org/spreadsheetml/2006/main" count="27" uniqueCount="24">
  <si>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墙体类别</t>
  </si>
  <si>
    <t>砂浆强度等级</t>
  </si>
  <si>
    <r>
      <t>墙体计算高度</t>
    </r>
    <r>
      <rPr>
        <sz val="12"/>
        <rFont val="Times New Roman"/>
        <family val="1"/>
      </rPr>
      <t>H0</t>
    </r>
  </si>
  <si>
    <t>墙体计算高厚比β</t>
  </si>
  <si>
    <r>
      <t>墙体厚度</t>
    </r>
    <r>
      <rPr>
        <sz val="12"/>
        <rFont val="Times New Roman"/>
        <family val="1"/>
      </rPr>
      <t>h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ht</t>
    </r>
    <r>
      <rPr>
        <sz val="12"/>
        <rFont val="宋体"/>
        <family val="0"/>
      </rPr>
      <t>）</t>
    </r>
  </si>
  <si>
    <r>
      <t>构造柱沿墙长方向的宽度</t>
    </r>
    <r>
      <rPr>
        <sz val="12"/>
        <rFont val="Times New Roman"/>
        <family val="1"/>
      </rPr>
      <t>bc</t>
    </r>
  </si>
  <si>
    <t>考虑构造柱有利作用系数γ</t>
  </si>
  <si>
    <r>
      <t>墙体允许高厚比</t>
    </r>
    <r>
      <rPr>
        <sz val="12"/>
        <rFont val="Times New Roman"/>
        <family val="1"/>
      </rPr>
      <t>[</t>
    </r>
    <r>
      <rPr>
        <sz val="12"/>
        <rFont val="宋体"/>
        <family val="0"/>
      </rPr>
      <t>β</t>
    </r>
    <r>
      <rPr>
        <sz val="12"/>
        <rFont val="Times New Roman"/>
        <family val="1"/>
      </rPr>
      <t>]</t>
    </r>
  </si>
  <si>
    <r>
      <t>相邻窗间墙或壁柱之间的距离</t>
    </r>
    <r>
      <rPr>
        <sz val="12"/>
        <rFont val="Times New Roman"/>
        <family val="1"/>
      </rPr>
      <t>s</t>
    </r>
  </si>
  <si>
    <r>
      <t>在宽度</t>
    </r>
    <r>
      <rPr>
        <sz val="12"/>
        <rFont val="Times New Roman"/>
        <family val="1"/>
      </rPr>
      <t>s</t>
    </r>
    <r>
      <rPr>
        <sz val="12"/>
        <rFont val="宋体"/>
        <family val="0"/>
      </rPr>
      <t>范围内的门窗洞口总宽度</t>
    </r>
    <r>
      <rPr>
        <sz val="12"/>
        <rFont val="Times New Roman"/>
        <family val="1"/>
      </rPr>
      <t>bs</t>
    </r>
  </si>
  <si>
    <t>M5.0</t>
  </si>
  <si>
    <r>
      <t>自承重墙允许高厚比修正系数μ</t>
    </r>
    <r>
      <rPr>
        <sz val="12"/>
        <rFont val="Times New Roman"/>
        <family val="1"/>
      </rPr>
      <t>1</t>
    </r>
  </si>
  <si>
    <t>墙体顶部支承情况</t>
  </si>
  <si>
    <r>
      <t>构造柱间距</t>
    </r>
    <r>
      <rPr>
        <sz val="12"/>
        <rFont val="Times New Roman"/>
        <family val="1"/>
      </rPr>
      <t>L</t>
    </r>
  </si>
  <si>
    <r>
      <t>有门窗洞口允许高厚比修正系数μ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>1-0.4*bs/s</t>
    </r>
  </si>
  <si>
    <r>
      <t>构造柱提高系数μ</t>
    </r>
    <r>
      <rPr>
        <sz val="12"/>
        <rFont val="Times New Roman"/>
        <family val="1"/>
      </rPr>
      <t>c=1+</t>
    </r>
    <r>
      <rPr>
        <sz val="12"/>
        <rFont val="宋体"/>
        <family val="0"/>
      </rPr>
      <t>γ</t>
    </r>
    <r>
      <rPr>
        <sz val="12"/>
        <rFont val="Times New Roman"/>
        <family val="1"/>
      </rPr>
      <t>*bc/L</t>
    </r>
  </si>
  <si>
    <t>μ1*μ2*μc*[β]=</t>
  </si>
  <si>
    <r>
      <t>墙体允许高度值</t>
    </r>
    <r>
      <rPr>
        <sz val="12"/>
        <rFont val="Times New Roman"/>
        <family val="1"/>
      </rPr>
      <t>[H0]=</t>
    </r>
    <r>
      <rPr>
        <sz val="12"/>
        <rFont val="宋体"/>
        <family val="0"/>
      </rPr>
      <t>μ</t>
    </r>
    <r>
      <rPr>
        <sz val="12"/>
        <rFont val="Times New Roman"/>
        <family val="1"/>
      </rPr>
      <t>1*</t>
    </r>
    <r>
      <rPr>
        <sz val="12"/>
        <rFont val="宋体"/>
        <family val="0"/>
      </rPr>
      <t>μ</t>
    </r>
    <r>
      <rPr>
        <sz val="12"/>
        <rFont val="Times New Roman"/>
        <family val="1"/>
      </rPr>
      <t>2*</t>
    </r>
    <r>
      <rPr>
        <sz val="12"/>
        <rFont val="宋体"/>
        <family val="0"/>
      </rPr>
      <t>μ</t>
    </r>
    <r>
      <rPr>
        <sz val="12"/>
        <rFont val="Times New Roman"/>
        <family val="1"/>
      </rPr>
      <t>c*[</t>
    </r>
    <r>
      <rPr>
        <sz val="12"/>
        <rFont val="宋体"/>
        <family val="0"/>
      </rPr>
      <t>β</t>
    </r>
    <r>
      <rPr>
        <sz val="12"/>
        <rFont val="Times New Roman"/>
        <family val="1"/>
      </rPr>
      <t>]*h</t>
    </r>
  </si>
  <si>
    <t>承重墙</t>
  </si>
  <si>
    <t>上端自由</t>
  </si>
  <si>
    <t>mm</t>
  </si>
  <si>
    <t>mm</t>
  </si>
  <si>
    <t>mm</t>
  </si>
  <si>
    <t>mm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</si>
</sst>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42.625" style="0" customWidth="1"/>
    <col min="3" max="3" width="4.375" style="0" customWidth="1"/>
    <col min="4" max="4" width="19.125" style="0" customWidth="1"/>
    <col min="5" max="5" width="8.75390625" style="0" customWidth="1"/>
  </cols>
  <sheetData>
    <row r="1" spans="1:2" ht="14.25">
      <c r="A1" t="s">
        <v>0</v>
      </c>
      <c r="B1" s="3" t="s">
        <v>18</v>
      </c>
    </row>
    <row r="2" spans="1:2" ht="14.25">
      <c r="A2" t="s">
        <v>12</v>
      </c>
      <c r="B2" s="2" t="s">
        <v>19</v>
      </c>
    </row>
    <row r="3" spans="1:2" ht="14.25">
      <c r="A3" t="s">
        <v>1</v>
      </c>
      <c r="B3" s="2" t="s">
        <v>10</v>
      </c>
    </row>
    <row r="4" spans="1:3" ht="15.75">
      <c r="A4" t="s">
        <v>4</v>
      </c>
      <c r="B4" s="2">
        <v>370</v>
      </c>
      <c r="C4" s="5" t="s">
        <v>20</v>
      </c>
    </row>
    <row r="5" spans="1:3" ht="15.75">
      <c r="A5" t="s">
        <v>2</v>
      </c>
      <c r="B5" s="2">
        <v>3900</v>
      </c>
      <c r="C5" s="5" t="s">
        <v>21</v>
      </c>
    </row>
    <row r="6" spans="1:3" ht="15.75">
      <c r="A6" t="s">
        <v>8</v>
      </c>
      <c r="B6" s="2">
        <v>6000</v>
      </c>
      <c r="C6" s="5" t="s">
        <v>21</v>
      </c>
    </row>
    <row r="7" spans="1:3" ht="15.75">
      <c r="A7" t="s">
        <v>9</v>
      </c>
      <c r="B7" s="2">
        <v>4000</v>
      </c>
      <c r="C7" s="5" t="s">
        <v>22</v>
      </c>
    </row>
    <row r="8" spans="1:2" ht="15.75">
      <c r="A8" t="s">
        <v>11</v>
      </c>
      <c r="B8" s="4">
        <f>IF(B1="承重墙",1,IF(B2="上端自由",1.3*(1.5*(240-B4)+1.2*(B4-90))/150,(1.5*(240-B4)+1.2*(B4-90))/150))</f>
        <v>1</v>
      </c>
    </row>
    <row r="9" spans="1:2" ht="15.75">
      <c r="A9" t="s">
        <v>14</v>
      </c>
      <c r="B9" s="4">
        <f>IF((1-0.4*B7/B6)&lt;0.7,0.7,1-0.4*B7/B6)</f>
        <v>0.7333333333333334</v>
      </c>
    </row>
    <row r="10" spans="1:3" ht="15.75">
      <c r="A10" t="s">
        <v>5</v>
      </c>
      <c r="B10" s="2">
        <v>240</v>
      </c>
      <c r="C10" s="5" t="s">
        <v>21</v>
      </c>
    </row>
    <row r="11" spans="1:3" ht="15.75">
      <c r="A11" t="s">
        <v>13</v>
      </c>
      <c r="B11" s="2">
        <v>6000</v>
      </c>
      <c r="C11" s="5" t="s">
        <v>22</v>
      </c>
    </row>
    <row r="12" spans="1:2" ht="14.25">
      <c r="A12" t="s">
        <v>6</v>
      </c>
      <c r="B12" s="2">
        <v>0</v>
      </c>
    </row>
    <row r="13" spans="1:2" ht="15.75">
      <c r="A13" t="s">
        <v>15</v>
      </c>
      <c r="B13" s="4">
        <f>1+B12*B10/B11</f>
        <v>1</v>
      </c>
    </row>
    <row r="14" spans="1:2" ht="15.75">
      <c r="A14" t="s">
        <v>7</v>
      </c>
      <c r="B14" s="4">
        <f>IF(B3="M2.5",22,(IF(B3="M5.0",24,26)))</f>
        <v>24</v>
      </c>
    </row>
    <row r="15" spans="1:6" ht="14.25">
      <c r="A15" t="s">
        <v>3</v>
      </c>
      <c r="B15" s="4">
        <f>B5/B4</f>
        <v>10.54054054054054</v>
      </c>
      <c r="C15" s="1" t="str">
        <f>IF(B15&gt;E15,"&gt;","&lt;")</f>
        <v>&lt;</v>
      </c>
      <c r="D15" t="s">
        <v>16</v>
      </c>
      <c r="E15">
        <f>B8*B9*B13*B14</f>
        <v>17.6</v>
      </c>
      <c r="F15" t="str">
        <f>IF(C15="&lt;","通过","未通过")</f>
        <v>通过</v>
      </c>
    </row>
    <row r="16" spans="1:3" ht="15.75">
      <c r="A16" t="s">
        <v>17</v>
      </c>
      <c r="B16" s="4">
        <f>E15*B4</f>
        <v>6512.000000000001</v>
      </c>
      <c r="C16" s="5" t="s">
        <v>23</v>
      </c>
    </row>
  </sheetData>
  <conditionalFormatting sqref="F15">
    <cfRule type="cellIs" priority="1" dxfId="0" operator="equal" stopIfTrue="1">
      <formula>"未通过"</formula>
    </cfRule>
  </conditionalFormatting>
  <dataValidations count="4">
    <dataValidation type="list" allowBlank="1" showInputMessage="1" showErrorMessage="1" sqref="B1">
      <formula1>"承重墙,自承重墙"</formula1>
    </dataValidation>
    <dataValidation type="list" allowBlank="1" showInputMessage="1" showErrorMessage="1" sqref="B3">
      <formula1>"M2.5,M5.0,≥M7.5"</formula1>
    </dataValidation>
    <dataValidation type="list" allowBlank="1" showInputMessage="1" showErrorMessage="1" prompt="上端自由时,允许高厚比可提高30%" sqref="B2">
      <formula1>"上端自由,上端支承"</formula1>
    </dataValidation>
    <dataValidation type="list" allowBlank="1" showInputMessage="1" showErrorMessage="1" prompt="细料石,0；&#10;混凝土砌块、粗料石、毛料石及毛石砌体,1.0；&#10;其它砌体,1.5。" sqref="B12">
      <formula1>"0,1.0,1.5"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</dc:creator>
  <cp:keywords/>
  <dc:description/>
  <cp:lastModifiedBy>GYB</cp:lastModifiedBy>
  <cp:lastPrinted>2003-09-11T05:44:17Z</cp:lastPrinted>
  <dcterms:created xsi:type="dcterms:W3CDTF">2003-08-22T07:00:58Z</dcterms:created>
  <dcterms:modified xsi:type="dcterms:W3CDTF">2003-09-11T05:51:56Z</dcterms:modified>
  <cp:category/>
  <cp:version/>
  <cp:contentType/>
  <cp:contentStatus/>
</cp:coreProperties>
</file>