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390" firstSheet="2" activeTab="5"/>
  </bookViews>
  <sheets>
    <sheet name="说明" sheetId="1" r:id="rId1"/>
    <sheet name="焊管价格" sheetId="2" r:id="rId2"/>
    <sheet name="无缝管价格" sheetId="3" r:id="rId3"/>
    <sheet name="给水铸管价格" sheetId="4" r:id="rId4"/>
    <sheet name="焊管面-体积" sheetId="5" r:id="rId5"/>
    <sheet name="无缝管面-体积" sheetId="6" r:id="rId6"/>
    <sheet name="给水铸管面-体积" sheetId="7" r:id="rId7"/>
    <sheet name="排水铸管面-体积" sheetId="8" r:id="rId8"/>
  </sheets>
  <definedNames/>
  <calcPr fullCalcOnLoad="1"/>
</workbook>
</file>

<file path=xl/sharedStrings.xml><?xml version="1.0" encoding="utf-8"?>
<sst xmlns="http://schemas.openxmlformats.org/spreadsheetml/2006/main" count="174" uniqueCount="91">
  <si>
    <t>规格</t>
  </si>
  <si>
    <t>外径</t>
  </si>
  <si>
    <t>壁厚</t>
  </si>
  <si>
    <t>单价</t>
  </si>
  <si>
    <t>管长度</t>
  </si>
  <si>
    <t>单重</t>
  </si>
  <si>
    <t>总重</t>
  </si>
  <si>
    <t>mm</t>
  </si>
  <si>
    <r>
      <t>元</t>
    </r>
    <r>
      <rPr>
        <sz val="12"/>
        <rFont val="Times New Roman"/>
        <family val="1"/>
      </rPr>
      <t>/Kg</t>
    </r>
  </si>
  <si>
    <t>m</t>
  </si>
  <si>
    <t>Kg/m</t>
  </si>
  <si>
    <r>
      <t>元</t>
    </r>
    <r>
      <rPr>
        <sz val="12"/>
        <rFont val="Times New Roman"/>
        <family val="1"/>
      </rPr>
      <t>/m</t>
    </r>
  </si>
  <si>
    <t>T</t>
  </si>
  <si>
    <t>重量合计</t>
  </si>
  <si>
    <t>有效长度</t>
  </si>
  <si>
    <t>单根重量</t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</si>
  <si>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价</t>
    </r>
  </si>
  <si>
    <r>
      <t>Kg/</t>
    </r>
    <r>
      <rPr>
        <sz val="12"/>
        <rFont val="宋体"/>
        <family val="0"/>
      </rPr>
      <t>根</t>
    </r>
  </si>
  <si>
    <r>
      <t xml:space="preserve">        </t>
    </r>
    <r>
      <rPr>
        <sz val="12"/>
        <rFont val="宋体"/>
        <family val="0"/>
      </rPr>
      <t>说明：有效长度及单根重量按给水普压铸铁管计算，其中</t>
    </r>
    <r>
      <rPr>
        <sz val="12"/>
        <rFont val="Times New Roman"/>
        <family val="1"/>
      </rPr>
      <t>DN75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FN100</t>
    </r>
    <r>
      <rPr>
        <sz val="12"/>
        <rFont val="宋体"/>
        <family val="0"/>
      </rPr>
      <t>有</t>
    </r>
    <r>
      <rPr>
        <sz val="12"/>
        <rFont val="Times New Roman"/>
        <family val="1"/>
      </rPr>
      <t>3m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4m</t>
    </r>
    <r>
      <rPr>
        <sz val="12"/>
        <rFont val="宋体"/>
        <family val="0"/>
      </rPr>
      <t>两种长度，</t>
    </r>
    <r>
      <rPr>
        <sz val="12"/>
        <rFont val="Times New Roman"/>
        <family val="1"/>
      </rPr>
      <t>DN125</t>
    </r>
    <r>
      <rPr>
        <sz val="12"/>
        <rFont val="宋体"/>
        <family val="0"/>
      </rPr>
      <t>有4m一种长度，其它规格均有4m、5m、6m三种长度。本表按最短者计算，但此数据可按需要进行修改。</t>
    </r>
  </si>
  <si>
    <t>规格</t>
  </si>
  <si>
    <t>外径</t>
  </si>
  <si>
    <t>保温厚度</t>
  </si>
  <si>
    <t>管材长度</t>
  </si>
  <si>
    <t>保温前面积</t>
  </si>
  <si>
    <t>保温后面积</t>
  </si>
  <si>
    <t>保温量</t>
  </si>
  <si>
    <t>保温汇总</t>
  </si>
  <si>
    <t>说明</t>
  </si>
  <si>
    <t>mm</t>
  </si>
  <si>
    <t>m</t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</si>
  <si>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</si>
  <si>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3</t>
    </r>
  </si>
  <si>
    <r>
      <t>57</t>
    </r>
    <r>
      <rPr>
        <sz val="12"/>
        <rFont val="宋体"/>
        <family val="0"/>
      </rPr>
      <t>以内</t>
    </r>
  </si>
  <si>
    <r>
      <t>133</t>
    </r>
    <r>
      <rPr>
        <sz val="12"/>
        <rFont val="宋体"/>
        <family val="0"/>
      </rPr>
      <t>以内</t>
    </r>
  </si>
  <si>
    <r>
      <t>426</t>
    </r>
    <r>
      <rPr>
        <sz val="12"/>
        <rFont val="宋体"/>
        <family val="0"/>
      </rPr>
      <t>以内</t>
    </r>
  </si>
  <si>
    <t>合计</t>
  </si>
  <si>
    <r>
      <t>426</t>
    </r>
    <r>
      <rPr>
        <sz val="12"/>
        <rFont val="宋体"/>
        <family val="0"/>
      </rPr>
      <t>以内</t>
    </r>
  </si>
  <si>
    <r>
      <t>426</t>
    </r>
    <r>
      <rPr>
        <sz val="12"/>
        <rFont val="宋体"/>
        <family val="0"/>
      </rPr>
      <t>以上</t>
    </r>
  </si>
  <si>
    <t>合计</t>
  </si>
  <si>
    <t>外径</t>
  </si>
  <si>
    <t>保温厚度</t>
  </si>
  <si>
    <t>管材长度</t>
  </si>
  <si>
    <t>保温前面积</t>
  </si>
  <si>
    <t>保温后面积</t>
  </si>
  <si>
    <t>保温量</t>
  </si>
  <si>
    <t>保温汇总</t>
  </si>
  <si>
    <r>
      <t>57</t>
    </r>
    <r>
      <rPr>
        <sz val="12"/>
        <rFont val="宋体"/>
        <family val="0"/>
      </rPr>
      <t>以内</t>
    </r>
  </si>
  <si>
    <r>
      <t>133</t>
    </r>
    <r>
      <rPr>
        <sz val="12"/>
        <rFont val="宋体"/>
        <family val="0"/>
      </rPr>
      <t>以内</t>
    </r>
  </si>
  <si>
    <r>
      <t>426</t>
    </r>
    <r>
      <rPr>
        <sz val="12"/>
        <rFont val="宋体"/>
        <family val="0"/>
      </rPr>
      <t>以内</t>
    </r>
  </si>
  <si>
    <r>
      <t>426</t>
    </r>
    <r>
      <rPr>
        <sz val="12"/>
        <rFont val="宋体"/>
        <family val="0"/>
      </rPr>
      <t>以上</t>
    </r>
  </si>
  <si>
    <t>外径</t>
  </si>
  <si>
    <t>保温厚度</t>
  </si>
  <si>
    <t>管材长度</t>
  </si>
  <si>
    <t>保温前面积</t>
  </si>
  <si>
    <t>保温后面积</t>
  </si>
  <si>
    <t>保温量</t>
  </si>
  <si>
    <t>保温汇总</t>
  </si>
  <si>
    <t>规格</t>
  </si>
  <si>
    <t>外径</t>
  </si>
  <si>
    <t>保温厚度</t>
  </si>
  <si>
    <t>管材长度</t>
  </si>
  <si>
    <t>保温前面积</t>
  </si>
  <si>
    <t>保温后面积</t>
  </si>
  <si>
    <t>保温量</t>
  </si>
  <si>
    <t>保温汇总</t>
  </si>
  <si>
    <t>说明</t>
  </si>
  <si>
    <t>mm</t>
  </si>
  <si>
    <t>m</t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</si>
  <si>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</si>
  <si>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3</t>
    </r>
  </si>
  <si>
    <r>
      <t>133</t>
    </r>
    <r>
      <rPr>
        <sz val="12"/>
        <rFont val="宋体"/>
        <family val="0"/>
      </rPr>
      <t>以内</t>
    </r>
  </si>
  <si>
    <r>
      <t>426</t>
    </r>
    <r>
      <rPr>
        <sz val="12"/>
        <rFont val="宋体"/>
        <family val="0"/>
      </rPr>
      <t>以内</t>
    </r>
  </si>
  <si>
    <t>合计</t>
  </si>
  <si>
    <r>
      <t>焊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钢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管</t>
    </r>
  </si>
  <si>
    <r>
      <t>镀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钢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管</t>
    </r>
  </si>
  <si>
    <t>规格</t>
  </si>
  <si>
    <t>单重</t>
  </si>
  <si>
    <r>
      <t>单</t>
    </r>
    <r>
      <rPr>
        <sz val="12"/>
        <color indexed="60"/>
        <rFont val="Times New Roman"/>
        <family val="1"/>
      </rPr>
      <t xml:space="preserve">  </t>
    </r>
    <r>
      <rPr>
        <sz val="12"/>
        <color indexed="60"/>
        <rFont val="宋体"/>
        <family val="0"/>
      </rPr>
      <t>价</t>
    </r>
  </si>
  <si>
    <t>管长度</t>
  </si>
  <si>
    <t>总重</t>
  </si>
  <si>
    <t>Kg/m</t>
  </si>
  <si>
    <r>
      <t>元</t>
    </r>
    <r>
      <rPr>
        <sz val="12"/>
        <color indexed="60"/>
        <rFont val="Times New Roman"/>
        <family val="1"/>
      </rPr>
      <t>/Kg</t>
    </r>
  </si>
  <si>
    <t>m</t>
  </si>
  <si>
    <r>
      <t>元</t>
    </r>
    <r>
      <rPr>
        <sz val="12"/>
        <color indexed="60"/>
        <rFont val="Times New Roman"/>
        <family val="1"/>
      </rPr>
      <t>/m</t>
    </r>
  </si>
  <si>
    <t>T</t>
  </si>
  <si>
    <t>总重合计</t>
  </si>
  <si>
    <r>
      <t>神机妙算工程造价软件省级总经销提供</t>
    </r>
    <r>
      <rPr>
        <b/>
        <i/>
        <sz val="14"/>
        <rFont val="Times New Roman"/>
        <family val="1"/>
      </rPr>
      <t xml:space="preserve"> 13907332770</t>
    </r>
  </si>
  <si>
    <r>
      <t>神机妙算工程造价软件省级总经销提供</t>
    </r>
    <r>
      <rPr>
        <b/>
        <i/>
        <sz val="14"/>
        <rFont val="Times New Roman"/>
        <family val="1"/>
      </rPr>
      <t xml:space="preserve"> 13907332770</t>
    </r>
  </si>
  <si>
    <r>
      <t>神机妙算工程造价软件省级总经销提供：</t>
    </r>
    <r>
      <rPr>
        <b/>
        <i/>
        <sz val="14"/>
        <rFont val="Times New Roman"/>
        <family val="1"/>
      </rPr>
      <t>13907312770</t>
    </r>
  </si>
  <si>
    <t>神机妙算工程造价软件省级总经销提供：13907312770</t>
  </si>
  <si>
    <r>
      <t>神机妙算工程造价软件省级总经销提供</t>
    </r>
    <r>
      <rPr>
        <b/>
        <i/>
        <sz val="14"/>
        <rFont val="Times New Roman"/>
        <family val="1"/>
      </rPr>
      <t xml:space="preserve">  13907312770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</si>
</sst>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&quot;￥&quot;;#,##0\-&quot;￥&quot;"/>
    <numFmt numFmtId="177" formatCode="#,##0_-&quot;￥&quot;;[Red]#,##0\-&quot;￥&quot;"/>
    <numFmt numFmtId="178" formatCode="#,##0.00_-&quot;￥&quot;;#,##0.00\-&quot;￥&quot;"/>
    <numFmt numFmtId="179" formatCode="#,##0.00_-&quot;￥&quot;;[Red]#,##0.00\-&quot;￥&quot;"/>
    <numFmt numFmtId="180" formatCode="_ * #,##0_-&quot;￥&quot;_ ;_ * #,##0\-&quot;￥&quot;_ ;_ * &quot;-&quot;_-&quot;￥&quot;_ ;_ @_ "/>
    <numFmt numFmtId="181" formatCode="_ * #,##0_-_￥_ ;_ * #,##0\-_￥_ ;_ * &quot;-&quot;_-_￥_ ;_ @_ "/>
    <numFmt numFmtId="182" formatCode="_ * #,##0.00_-&quot;￥&quot;_ ;_ * #,##0.00\-&quot;￥&quot;_ ;_ * &quot;-&quot;??_-&quot;￥&quot;_ ;_ @_ "/>
    <numFmt numFmtId="183" formatCode="_ * #,##0.00_-_￥_ ;_ * #,##0.00\-_￥_ ;_ * &quot;-&quot;??_-_￥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"/>
  </numFmts>
  <fonts count="11">
    <font>
      <sz val="12"/>
      <name val="宋体"/>
      <family val="0"/>
    </font>
    <font>
      <sz val="12"/>
      <color indexed="6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vertAlign val="superscript"/>
      <sz val="12"/>
      <name val="Times New Roman"/>
      <family val="1"/>
    </font>
    <font>
      <sz val="10"/>
      <name val="宋体"/>
      <family val="0"/>
    </font>
    <font>
      <sz val="12"/>
      <color indexed="60"/>
      <name val="Times New Roman"/>
      <family val="1"/>
    </font>
    <font>
      <b/>
      <i/>
      <sz val="14"/>
      <name val="宋体"/>
      <family val="0"/>
    </font>
    <font>
      <b/>
      <i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 horizontal="right"/>
    </xf>
    <xf numFmtId="0" fontId="0" fillId="5" borderId="3" xfId="0" applyFill="1" applyBorder="1" applyAlignment="1">
      <alignment/>
    </xf>
    <xf numFmtId="0" fontId="2" fillId="5" borderId="2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2" fontId="0" fillId="0" borderId="2" xfId="0" applyNumberFormat="1" applyBorder="1" applyAlignment="1" applyProtection="1">
      <alignment horizontal="right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87" fontId="0" fillId="0" borderId="4" xfId="0" applyNumberFormat="1" applyBorder="1" applyAlignment="1">
      <alignment/>
    </xf>
    <xf numFmtId="0" fontId="0" fillId="4" borderId="4" xfId="0" applyFill="1" applyBorder="1" applyAlignment="1" applyProtection="1">
      <alignment/>
      <protection locked="0"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187" fontId="0" fillId="4" borderId="4" xfId="0" applyNumberFormat="1" applyFill="1" applyBorder="1" applyAlignment="1" applyProtection="1">
      <alignment/>
      <protection locked="0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/>
    </xf>
    <xf numFmtId="2" fontId="0" fillId="5" borderId="4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87" fontId="0" fillId="0" borderId="4" xfId="0" applyNumberFormat="1" applyBorder="1" applyAlignment="1" applyProtection="1">
      <alignment/>
      <protection/>
    </xf>
    <xf numFmtId="0" fontId="0" fillId="6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0" fontId="0" fillId="4" borderId="4" xfId="0" applyFill="1" applyBorder="1" applyAlignment="1" applyProtection="1">
      <alignment vertical="center"/>
      <protection locked="0"/>
    </xf>
    <xf numFmtId="2" fontId="2" fillId="0" borderId="4" xfId="0" applyNumberFormat="1" applyFont="1" applyBorder="1" applyAlignment="1">
      <alignment vertical="center"/>
    </xf>
    <xf numFmtId="0" fontId="2" fillId="5" borderId="4" xfId="0" applyFont="1" applyFill="1" applyBorder="1" applyAlignment="1">
      <alignment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/>
    </xf>
    <xf numFmtId="0" fontId="0" fillId="5" borderId="4" xfId="0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2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" fontId="0" fillId="0" borderId="8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10</xdr:col>
      <xdr:colOff>85725</xdr:colOff>
      <xdr:row>20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631" t="22680" r="4631" b="13229"/>
        <a:stretch>
          <a:fillRect/>
        </a:stretch>
      </xdr:blipFill>
      <xdr:spPr>
        <a:xfrm>
          <a:off x="28575" y="28575"/>
          <a:ext cx="6915150" cy="3657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J22"/>
  <sheetViews>
    <sheetView workbookViewId="0" topLeftCell="A4">
      <selection activeCell="E25" sqref="E25"/>
    </sheetView>
  </sheetViews>
  <sheetFormatPr defaultColWidth="9.00390625" defaultRowHeight="14.25"/>
  <sheetData>
    <row r="22" spans="1:10" ht="20.25">
      <c r="A22" s="39" t="s">
        <v>90</v>
      </c>
      <c r="B22" s="39"/>
      <c r="C22" s="39"/>
      <c r="D22" s="39"/>
      <c r="E22" s="39"/>
      <c r="F22" s="39"/>
      <c r="G22" s="39"/>
      <c r="H22" s="39"/>
      <c r="I22" s="39"/>
      <c r="J22" s="39"/>
    </row>
  </sheetData>
  <sheetProtection password="A299" sheet="1" objects="1" scenarios="1"/>
  <mergeCells count="1">
    <mergeCell ref="A22:J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2">
      <selection activeCell="E27" sqref="E27"/>
    </sheetView>
  </sheetViews>
  <sheetFormatPr defaultColWidth="9.00390625" defaultRowHeight="14.25"/>
  <sheetData>
    <row r="1" spans="1:12" ht="15.75">
      <c r="A1" s="43" t="s">
        <v>73</v>
      </c>
      <c r="B1" s="43"/>
      <c r="C1" s="43"/>
      <c r="D1" s="43"/>
      <c r="E1" s="43"/>
      <c r="F1" s="43"/>
      <c r="G1" s="43" t="s">
        <v>74</v>
      </c>
      <c r="H1" s="43"/>
      <c r="I1" s="43"/>
      <c r="J1" s="43"/>
      <c r="K1" s="43"/>
      <c r="L1" s="43"/>
    </row>
    <row r="2" spans="1:12" ht="15.75">
      <c r="A2" s="44" t="s">
        <v>75</v>
      </c>
      <c r="B2" s="12" t="s">
        <v>76</v>
      </c>
      <c r="C2" s="12" t="s">
        <v>77</v>
      </c>
      <c r="D2" s="12" t="s">
        <v>78</v>
      </c>
      <c r="E2" s="12" t="s">
        <v>77</v>
      </c>
      <c r="F2" s="12" t="s">
        <v>79</v>
      </c>
      <c r="G2" s="44" t="s">
        <v>75</v>
      </c>
      <c r="H2" s="12" t="s">
        <v>76</v>
      </c>
      <c r="I2" s="12" t="s">
        <v>77</v>
      </c>
      <c r="J2" s="12" t="s">
        <v>78</v>
      </c>
      <c r="K2" s="12" t="s">
        <v>77</v>
      </c>
      <c r="L2" s="12" t="s">
        <v>79</v>
      </c>
    </row>
    <row r="3" spans="1:12" ht="15.75">
      <c r="A3" s="44"/>
      <c r="B3" s="31" t="s">
        <v>80</v>
      </c>
      <c r="C3" s="12" t="s">
        <v>81</v>
      </c>
      <c r="D3" s="31" t="s">
        <v>82</v>
      </c>
      <c r="E3" s="12" t="s">
        <v>83</v>
      </c>
      <c r="F3" s="31" t="s">
        <v>84</v>
      </c>
      <c r="G3" s="44"/>
      <c r="H3" s="31" t="s">
        <v>80</v>
      </c>
      <c r="I3" s="12" t="s">
        <v>81</v>
      </c>
      <c r="J3" s="31" t="s">
        <v>82</v>
      </c>
      <c r="K3" s="12" t="s">
        <v>83</v>
      </c>
      <c r="L3" s="31" t="s">
        <v>84</v>
      </c>
    </row>
    <row r="4" spans="1:12" ht="15.75">
      <c r="A4" s="32">
        <v>10</v>
      </c>
      <c r="B4" s="33">
        <v>0.82</v>
      </c>
      <c r="C4" s="34">
        <v>100</v>
      </c>
      <c r="D4" s="34">
        <v>2</v>
      </c>
      <c r="E4" s="33">
        <f>B4*C4</f>
        <v>82</v>
      </c>
      <c r="F4" s="35">
        <f>B4*D4/1000</f>
        <v>0.00164</v>
      </c>
      <c r="G4" s="27">
        <v>10</v>
      </c>
      <c r="H4" s="33">
        <f>B4*1.06</f>
        <v>0.8692</v>
      </c>
      <c r="I4" s="34"/>
      <c r="J4" s="34"/>
      <c r="K4" s="33">
        <f aca="true" t="shared" si="0" ref="K4:K18">H4*I4</f>
        <v>0</v>
      </c>
      <c r="L4" s="35">
        <f aca="true" t="shared" si="1" ref="L4:L18">H4*J4/1000</f>
        <v>0</v>
      </c>
    </row>
    <row r="5" spans="1:12" ht="15.75">
      <c r="A5" s="32">
        <v>15</v>
      </c>
      <c r="B5" s="33">
        <v>1.26</v>
      </c>
      <c r="C5" s="34"/>
      <c r="D5" s="34"/>
      <c r="E5" s="33">
        <f aca="true" t="shared" si="2" ref="E5:E18">B5*C5</f>
        <v>0</v>
      </c>
      <c r="F5" s="35">
        <f>B5*D5/1000</f>
        <v>0</v>
      </c>
      <c r="G5" s="27">
        <v>15</v>
      </c>
      <c r="H5" s="33">
        <f aca="true" t="shared" si="3" ref="H5:H18">B5*1.06</f>
        <v>1.3356000000000001</v>
      </c>
      <c r="I5" s="34"/>
      <c r="J5" s="34"/>
      <c r="K5" s="33">
        <f t="shared" si="0"/>
        <v>0</v>
      </c>
      <c r="L5" s="35">
        <f t="shared" si="1"/>
        <v>0</v>
      </c>
    </row>
    <row r="6" spans="1:12" ht="15.75">
      <c r="A6" s="32">
        <v>20</v>
      </c>
      <c r="B6" s="33">
        <v>1.63</v>
      </c>
      <c r="C6" s="34"/>
      <c r="D6" s="34"/>
      <c r="E6" s="33">
        <f t="shared" si="2"/>
        <v>0</v>
      </c>
      <c r="F6" s="35">
        <f aca="true" t="shared" si="4" ref="F6:F18">B6*D6/1000</f>
        <v>0</v>
      </c>
      <c r="G6" s="27">
        <v>20</v>
      </c>
      <c r="H6" s="33">
        <f t="shared" si="3"/>
        <v>1.7278</v>
      </c>
      <c r="I6" s="34"/>
      <c r="J6" s="34"/>
      <c r="K6" s="33">
        <f t="shared" si="0"/>
        <v>0</v>
      </c>
      <c r="L6" s="35">
        <f t="shared" si="1"/>
        <v>0</v>
      </c>
    </row>
    <row r="7" spans="1:12" ht="15.75">
      <c r="A7" s="32">
        <v>25</v>
      </c>
      <c r="B7" s="33">
        <v>2.42</v>
      </c>
      <c r="C7" s="34"/>
      <c r="D7" s="34"/>
      <c r="E7" s="33">
        <f t="shared" si="2"/>
        <v>0</v>
      </c>
      <c r="F7" s="35">
        <f t="shared" si="4"/>
        <v>0</v>
      </c>
      <c r="G7" s="27">
        <v>25</v>
      </c>
      <c r="H7" s="33">
        <f t="shared" si="3"/>
        <v>2.5652</v>
      </c>
      <c r="I7" s="34"/>
      <c r="J7" s="34"/>
      <c r="K7" s="33">
        <f t="shared" si="0"/>
        <v>0</v>
      </c>
      <c r="L7" s="35">
        <f t="shared" si="1"/>
        <v>0</v>
      </c>
    </row>
    <row r="8" spans="1:12" ht="15.75">
      <c r="A8" s="32">
        <v>32</v>
      </c>
      <c r="B8" s="33">
        <v>3.13</v>
      </c>
      <c r="C8" s="34"/>
      <c r="D8" s="34"/>
      <c r="E8" s="33">
        <f t="shared" si="2"/>
        <v>0</v>
      </c>
      <c r="F8" s="35">
        <f t="shared" si="4"/>
        <v>0</v>
      </c>
      <c r="G8" s="27">
        <v>32</v>
      </c>
      <c r="H8" s="33">
        <f t="shared" si="3"/>
        <v>3.3178</v>
      </c>
      <c r="I8" s="34"/>
      <c r="J8" s="34"/>
      <c r="K8" s="33">
        <f t="shared" si="0"/>
        <v>0</v>
      </c>
      <c r="L8" s="35">
        <f t="shared" si="1"/>
        <v>0</v>
      </c>
    </row>
    <row r="9" spans="1:12" ht="15.75">
      <c r="A9" s="32">
        <v>40</v>
      </c>
      <c r="B9" s="33">
        <v>3.84</v>
      </c>
      <c r="C9" s="34"/>
      <c r="D9" s="34"/>
      <c r="E9" s="33">
        <f t="shared" si="2"/>
        <v>0</v>
      </c>
      <c r="F9" s="35">
        <f t="shared" si="4"/>
        <v>0</v>
      </c>
      <c r="G9" s="27">
        <v>40</v>
      </c>
      <c r="H9" s="33">
        <f t="shared" si="3"/>
        <v>4.0704</v>
      </c>
      <c r="I9" s="34"/>
      <c r="J9" s="34"/>
      <c r="K9" s="33">
        <f t="shared" si="0"/>
        <v>0</v>
      </c>
      <c r="L9" s="35">
        <f t="shared" si="1"/>
        <v>0</v>
      </c>
    </row>
    <row r="10" spans="1:12" ht="15.75">
      <c r="A10" s="32">
        <v>50</v>
      </c>
      <c r="B10" s="33">
        <v>4.88</v>
      </c>
      <c r="C10" s="34"/>
      <c r="D10" s="34"/>
      <c r="E10" s="33">
        <f t="shared" si="2"/>
        <v>0</v>
      </c>
      <c r="F10" s="35">
        <f t="shared" si="4"/>
        <v>0</v>
      </c>
      <c r="G10" s="27">
        <v>50</v>
      </c>
      <c r="H10" s="33">
        <f t="shared" si="3"/>
        <v>5.1728000000000005</v>
      </c>
      <c r="I10" s="34"/>
      <c r="J10" s="34"/>
      <c r="K10" s="33">
        <f t="shared" si="0"/>
        <v>0</v>
      </c>
      <c r="L10" s="35">
        <f t="shared" si="1"/>
        <v>0</v>
      </c>
    </row>
    <row r="11" spans="1:12" ht="15.75">
      <c r="A11" s="32">
        <v>70</v>
      </c>
      <c r="B11" s="33">
        <v>6.64</v>
      </c>
      <c r="C11" s="34"/>
      <c r="D11" s="34"/>
      <c r="E11" s="33">
        <f t="shared" si="2"/>
        <v>0</v>
      </c>
      <c r="F11" s="35">
        <f t="shared" si="4"/>
        <v>0</v>
      </c>
      <c r="G11" s="27">
        <v>70</v>
      </c>
      <c r="H11" s="33">
        <f t="shared" si="3"/>
        <v>7.0384</v>
      </c>
      <c r="I11" s="34"/>
      <c r="J11" s="34"/>
      <c r="K11" s="33">
        <f t="shared" si="0"/>
        <v>0</v>
      </c>
      <c r="L11" s="35">
        <f t="shared" si="1"/>
        <v>0</v>
      </c>
    </row>
    <row r="12" spans="1:12" ht="15.75">
      <c r="A12" s="32">
        <v>80</v>
      </c>
      <c r="B12" s="33">
        <v>8.34</v>
      </c>
      <c r="C12" s="34"/>
      <c r="D12" s="34"/>
      <c r="E12" s="33">
        <f t="shared" si="2"/>
        <v>0</v>
      </c>
      <c r="F12" s="35">
        <f t="shared" si="4"/>
        <v>0</v>
      </c>
      <c r="G12" s="27">
        <v>80</v>
      </c>
      <c r="H12" s="33">
        <f t="shared" si="3"/>
        <v>8.8404</v>
      </c>
      <c r="I12" s="34"/>
      <c r="J12" s="34"/>
      <c r="K12" s="33">
        <f t="shared" si="0"/>
        <v>0</v>
      </c>
      <c r="L12" s="35">
        <f t="shared" si="1"/>
        <v>0</v>
      </c>
    </row>
    <row r="13" spans="1:12" ht="15.75">
      <c r="A13" s="32">
        <v>100</v>
      </c>
      <c r="B13" s="33">
        <v>10.85</v>
      </c>
      <c r="C13" s="34"/>
      <c r="D13" s="34"/>
      <c r="E13" s="33">
        <f t="shared" si="2"/>
        <v>0</v>
      </c>
      <c r="F13" s="35">
        <f t="shared" si="4"/>
        <v>0</v>
      </c>
      <c r="G13" s="27">
        <v>100</v>
      </c>
      <c r="H13" s="33">
        <f t="shared" si="3"/>
        <v>11.501</v>
      </c>
      <c r="I13" s="34"/>
      <c r="J13" s="34"/>
      <c r="K13" s="33">
        <f t="shared" si="0"/>
        <v>0</v>
      </c>
      <c r="L13" s="35">
        <f t="shared" si="1"/>
        <v>0</v>
      </c>
    </row>
    <row r="14" spans="1:12" ht="15.75">
      <c r="A14" s="32">
        <v>125</v>
      </c>
      <c r="B14" s="33">
        <v>15.04</v>
      </c>
      <c r="C14" s="34"/>
      <c r="D14" s="34"/>
      <c r="E14" s="33">
        <f t="shared" si="2"/>
        <v>0</v>
      </c>
      <c r="F14" s="35">
        <f t="shared" si="4"/>
        <v>0</v>
      </c>
      <c r="G14" s="27">
        <v>125</v>
      </c>
      <c r="H14" s="33">
        <f t="shared" si="3"/>
        <v>15.9424</v>
      </c>
      <c r="I14" s="34"/>
      <c r="J14" s="34"/>
      <c r="K14" s="33">
        <f t="shared" si="0"/>
        <v>0</v>
      </c>
      <c r="L14" s="35">
        <f t="shared" si="1"/>
        <v>0</v>
      </c>
    </row>
    <row r="15" spans="1:12" ht="15.75">
      <c r="A15" s="32">
        <v>150</v>
      </c>
      <c r="B15" s="33">
        <v>17.81</v>
      </c>
      <c r="C15" s="34"/>
      <c r="D15" s="34"/>
      <c r="E15" s="33">
        <f t="shared" si="2"/>
        <v>0</v>
      </c>
      <c r="F15" s="35">
        <f t="shared" si="4"/>
        <v>0</v>
      </c>
      <c r="G15" s="27">
        <v>150</v>
      </c>
      <c r="H15" s="33">
        <f t="shared" si="3"/>
        <v>18.8786</v>
      </c>
      <c r="I15" s="34"/>
      <c r="J15" s="34"/>
      <c r="K15" s="33">
        <f t="shared" si="0"/>
        <v>0</v>
      </c>
      <c r="L15" s="35">
        <f t="shared" si="1"/>
        <v>0</v>
      </c>
    </row>
    <row r="16" spans="1:12" ht="15.75">
      <c r="A16" s="32">
        <v>200</v>
      </c>
      <c r="B16" s="33">
        <v>31.52</v>
      </c>
      <c r="C16" s="34"/>
      <c r="D16" s="34"/>
      <c r="E16" s="33">
        <f t="shared" si="2"/>
        <v>0</v>
      </c>
      <c r="F16" s="35">
        <f t="shared" si="4"/>
        <v>0</v>
      </c>
      <c r="G16" s="27">
        <v>200</v>
      </c>
      <c r="H16" s="33">
        <f t="shared" si="3"/>
        <v>33.4112</v>
      </c>
      <c r="I16" s="34"/>
      <c r="J16" s="34"/>
      <c r="K16" s="33">
        <f t="shared" si="0"/>
        <v>0</v>
      </c>
      <c r="L16" s="35">
        <f t="shared" si="1"/>
        <v>0</v>
      </c>
    </row>
    <row r="17" spans="1:12" ht="15.75">
      <c r="A17" s="32">
        <v>250</v>
      </c>
      <c r="B17" s="33">
        <v>45.92</v>
      </c>
      <c r="C17" s="34"/>
      <c r="D17" s="34"/>
      <c r="E17" s="33">
        <f t="shared" si="2"/>
        <v>0</v>
      </c>
      <c r="F17" s="35">
        <f t="shared" si="4"/>
        <v>0</v>
      </c>
      <c r="G17" s="27">
        <v>250</v>
      </c>
      <c r="H17" s="33">
        <f t="shared" si="3"/>
        <v>48.675200000000004</v>
      </c>
      <c r="I17" s="34"/>
      <c r="J17" s="34"/>
      <c r="K17" s="33">
        <f t="shared" si="0"/>
        <v>0</v>
      </c>
      <c r="L17" s="35">
        <f t="shared" si="1"/>
        <v>0</v>
      </c>
    </row>
    <row r="18" spans="1:12" ht="15.75">
      <c r="A18" s="32">
        <v>300</v>
      </c>
      <c r="B18" s="33">
        <v>62.54</v>
      </c>
      <c r="C18" s="34"/>
      <c r="D18" s="34"/>
      <c r="E18" s="33">
        <f t="shared" si="2"/>
        <v>0</v>
      </c>
      <c r="F18" s="35">
        <f t="shared" si="4"/>
        <v>0</v>
      </c>
      <c r="G18" s="27">
        <v>300</v>
      </c>
      <c r="H18" s="33">
        <f t="shared" si="3"/>
        <v>66.2924</v>
      </c>
      <c r="I18" s="34"/>
      <c r="J18" s="34"/>
      <c r="K18" s="33">
        <f t="shared" si="0"/>
        <v>0</v>
      </c>
      <c r="L18" s="35">
        <f t="shared" si="1"/>
        <v>0</v>
      </c>
    </row>
    <row r="19" spans="1:12" ht="15.75">
      <c r="A19" s="40" t="s">
        <v>85</v>
      </c>
      <c r="B19" s="40"/>
      <c r="C19" s="36" t="s">
        <v>84</v>
      </c>
      <c r="D19" s="20"/>
      <c r="E19" s="20"/>
      <c r="F19" s="21">
        <f>SUM(F4:F18)</f>
        <v>0.00164</v>
      </c>
      <c r="G19" s="20"/>
      <c r="H19" s="20"/>
      <c r="I19" s="20"/>
      <c r="J19" s="20"/>
      <c r="K19" s="20"/>
      <c r="L19" s="21">
        <f>SUM(L4:L18)</f>
        <v>0</v>
      </c>
    </row>
    <row r="20" spans="1:12" ht="23.25" customHeight="1">
      <c r="A20" s="41" t="s">
        <v>86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5" ht="14.25">
      <c r="B25" s="30"/>
    </row>
  </sheetData>
  <sheetProtection password="A299" sheet="1" objects="1" scenarios="1"/>
  <mergeCells count="6">
    <mergeCell ref="A19:B19"/>
    <mergeCell ref="A20:L20"/>
    <mergeCell ref="A1:F1"/>
    <mergeCell ref="G1:L1"/>
    <mergeCell ref="A2:A3"/>
    <mergeCell ref="G2:G3"/>
  </mergeCells>
  <dataValidations count="1">
    <dataValidation type="decimal" operator="greaterThan" allowBlank="1" showInputMessage="1" showErrorMessage="1" errorTitle="输入错误" error="必须输入数值！" sqref="C4:D18 I4:J18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9">
      <selection activeCell="A25" sqref="A25:H25"/>
    </sheetView>
  </sheetViews>
  <sheetFormatPr defaultColWidth="9.00390625" defaultRowHeight="14.25"/>
  <sheetData>
    <row r="1" spans="1:8" ht="14.25">
      <c r="A1" s="4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</v>
      </c>
      <c r="H1" s="1" t="s">
        <v>6</v>
      </c>
    </row>
    <row r="2" spans="1:8" ht="15.75">
      <c r="A2" s="46"/>
      <c r="B2" s="2" t="s">
        <v>7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</row>
    <row r="3" spans="1:8" ht="14.25">
      <c r="A3" s="3">
        <v>10</v>
      </c>
      <c r="B3" s="4"/>
      <c r="C3" s="4"/>
      <c r="D3" s="4"/>
      <c r="E3" s="4"/>
      <c r="F3" s="5">
        <v>0</v>
      </c>
      <c r="G3" s="5">
        <v>0</v>
      </c>
      <c r="H3" s="6">
        <v>0</v>
      </c>
    </row>
    <row r="4" spans="1:8" ht="14.25">
      <c r="A4" s="3">
        <v>15</v>
      </c>
      <c r="B4" s="4"/>
      <c r="C4" s="4"/>
      <c r="D4" s="4"/>
      <c r="E4" s="4"/>
      <c r="F4" s="5">
        <v>0</v>
      </c>
      <c r="G4" s="5">
        <v>0</v>
      </c>
      <c r="H4" s="6">
        <v>0</v>
      </c>
    </row>
    <row r="5" spans="1:8" ht="14.25">
      <c r="A5" s="3">
        <v>20</v>
      </c>
      <c r="B5" s="4"/>
      <c r="C5" s="4"/>
      <c r="D5" s="4"/>
      <c r="E5" s="4"/>
      <c r="F5" s="5">
        <v>0</v>
      </c>
      <c r="G5" s="5">
        <v>0</v>
      </c>
      <c r="H5" s="6">
        <v>0</v>
      </c>
    </row>
    <row r="6" spans="1:8" ht="14.25">
      <c r="A6" s="3">
        <v>25</v>
      </c>
      <c r="B6" s="4"/>
      <c r="C6" s="4"/>
      <c r="D6" s="4"/>
      <c r="E6" s="4"/>
      <c r="F6" s="5">
        <v>0</v>
      </c>
      <c r="G6" s="5">
        <v>0</v>
      </c>
      <c r="H6" s="6">
        <v>0</v>
      </c>
    </row>
    <row r="7" spans="1:8" ht="14.25">
      <c r="A7" s="3">
        <v>32</v>
      </c>
      <c r="B7" s="4"/>
      <c r="C7" s="4"/>
      <c r="D7" s="4"/>
      <c r="E7" s="4"/>
      <c r="F7" s="5">
        <v>0</v>
      </c>
      <c r="G7" s="5">
        <v>0</v>
      </c>
      <c r="H7" s="6">
        <v>0</v>
      </c>
    </row>
    <row r="8" spans="1:8" ht="14.25">
      <c r="A8" s="3">
        <v>40</v>
      </c>
      <c r="B8" s="4"/>
      <c r="C8" s="4"/>
      <c r="D8" s="4"/>
      <c r="E8" s="4"/>
      <c r="F8" s="5">
        <v>0</v>
      </c>
      <c r="G8" s="5">
        <v>0</v>
      </c>
      <c r="H8" s="6">
        <v>0</v>
      </c>
    </row>
    <row r="9" spans="1:8" ht="14.25">
      <c r="A9" s="3">
        <v>50</v>
      </c>
      <c r="B9" s="4"/>
      <c r="C9" s="4"/>
      <c r="D9" s="4"/>
      <c r="E9" s="4"/>
      <c r="F9" s="5">
        <v>0</v>
      </c>
      <c r="G9" s="5">
        <v>0</v>
      </c>
      <c r="H9" s="6">
        <v>0</v>
      </c>
    </row>
    <row r="10" spans="1:8" ht="14.25">
      <c r="A10" s="3">
        <v>70</v>
      </c>
      <c r="B10" s="4"/>
      <c r="C10" s="4"/>
      <c r="D10" s="4"/>
      <c r="E10" s="4"/>
      <c r="F10" s="5">
        <v>0</v>
      </c>
      <c r="G10" s="5">
        <v>0</v>
      </c>
      <c r="H10" s="6">
        <v>0</v>
      </c>
    </row>
    <row r="11" spans="1:8" ht="14.25">
      <c r="A11" s="3">
        <v>80</v>
      </c>
      <c r="B11" s="4"/>
      <c r="C11" s="4"/>
      <c r="D11" s="4"/>
      <c r="E11" s="4"/>
      <c r="F11" s="5">
        <v>0</v>
      </c>
      <c r="G11" s="5">
        <v>0</v>
      </c>
      <c r="H11" s="6">
        <v>0</v>
      </c>
    </row>
    <row r="12" spans="1:8" ht="14.25">
      <c r="A12" s="3">
        <v>100</v>
      </c>
      <c r="B12" s="4"/>
      <c r="C12" s="4"/>
      <c r="D12" s="4"/>
      <c r="E12" s="4"/>
      <c r="F12" s="5">
        <v>0</v>
      </c>
      <c r="G12" s="5">
        <v>0</v>
      </c>
      <c r="H12" s="6">
        <v>0</v>
      </c>
    </row>
    <row r="13" spans="1:8" ht="14.25">
      <c r="A13" s="3">
        <v>125</v>
      </c>
      <c r="B13" s="4"/>
      <c r="C13" s="4"/>
      <c r="D13" s="4"/>
      <c r="E13" s="4"/>
      <c r="F13" s="5">
        <v>0</v>
      </c>
      <c r="G13" s="5">
        <v>0</v>
      </c>
      <c r="H13" s="6">
        <v>0</v>
      </c>
    </row>
    <row r="14" spans="1:8" ht="14.25">
      <c r="A14" s="3">
        <v>150</v>
      </c>
      <c r="B14" s="4"/>
      <c r="C14" s="4"/>
      <c r="D14" s="4"/>
      <c r="E14" s="4"/>
      <c r="F14" s="5">
        <v>0</v>
      </c>
      <c r="G14" s="5">
        <v>0</v>
      </c>
      <c r="H14" s="6">
        <v>0</v>
      </c>
    </row>
    <row r="15" spans="1:8" ht="14.25">
      <c r="A15" s="3">
        <v>175</v>
      </c>
      <c r="B15" s="4"/>
      <c r="C15" s="4"/>
      <c r="D15" s="4"/>
      <c r="E15" s="4"/>
      <c r="F15" s="5">
        <v>0</v>
      </c>
      <c r="G15" s="5">
        <v>0</v>
      </c>
      <c r="H15" s="6">
        <v>0</v>
      </c>
    </row>
    <row r="16" spans="1:8" ht="14.25">
      <c r="A16" s="3">
        <v>200</v>
      </c>
      <c r="B16" s="4"/>
      <c r="C16" s="4"/>
      <c r="D16" s="4"/>
      <c r="E16" s="4"/>
      <c r="F16" s="5">
        <v>0</v>
      </c>
      <c r="G16" s="5">
        <v>0</v>
      </c>
      <c r="H16" s="6">
        <v>0</v>
      </c>
    </row>
    <row r="17" spans="1:8" ht="14.25">
      <c r="A17" s="3">
        <v>250</v>
      </c>
      <c r="B17" s="4"/>
      <c r="C17" s="4"/>
      <c r="D17" s="4"/>
      <c r="E17" s="4"/>
      <c r="F17" s="5">
        <v>0</v>
      </c>
      <c r="G17" s="5">
        <v>0</v>
      </c>
      <c r="H17" s="6">
        <v>0</v>
      </c>
    </row>
    <row r="18" spans="1:8" ht="14.25">
      <c r="A18" s="3">
        <v>275</v>
      </c>
      <c r="B18" s="4"/>
      <c r="C18" s="4"/>
      <c r="D18" s="4"/>
      <c r="E18" s="4"/>
      <c r="F18" s="5">
        <v>0</v>
      </c>
      <c r="G18" s="5">
        <v>0</v>
      </c>
      <c r="H18" s="6">
        <v>0</v>
      </c>
    </row>
    <row r="19" spans="1:8" ht="14.25">
      <c r="A19" s="3">
        <v>300</v>
      </c>
      <c r="B19" s="4"/>
      <c r="C19" s="4"/>
      <c r="D19" s="4"/>
      <c r="E19" s="4"/>
      <c r="F19" s="5">
        <v>0</v>
      </c>
      <c r="G19" s="5">
        <v>0</v>
      </c>
      <c r="H19" s="6">
        <v>0</v>
      </c>
    </row>
    <row r="20" spans="1:8" ht="14.25">
      <c r="A20" s="3">
        <v>350</v>
      </c>
      <c r="B20" s="4"/>
      <c r="C20" s="4"/>
      <c r="D20" s="4"/>
      <c r="E20" s="4"/>
      <c r="F20" s="5">
        <v>0</v>
      </c>
      <c r="G20" s="5">
        <v>0</v>
      </c>
      <c r="H20" s="6">
        <v>0</v>
      </c>
    </row>
    <row r="21" spans="1:8" ht="14.25">
      <c r="A21" s="3">
        <v>400</v>
      </c>
      <c r="B21" s="4"/>
      <c r="C21" s="4"/>
      <c r="D21" s="4"/>
      <c r="E21" s="4"/>
      <c r="F21" s="5">
        <v>0</v>
      </c>
      <c r="G21" s="5">
        <v>0</v>
      </c>
      <c r="H21" s="6">
        <v>0</v>
      </c>
    </row>
    <row r="22" spans="1:8" ht="14.25">
      <c r="A22" s="3">
        <v>450</v>
      </c>
      <c r="B22" s="4"/>
      <c r="C22" s="4"/>
      <c r="D22" s="4"/>
      <c r="E22" s="4"/>
      <c r="F22" s="5">
        <v>0</v>
      </c>
      <c r="G22" s="5">
        <v>0</v>
      </c>
      <c r="H22" s="6">
        <v>0</v>
      </c>
    </row>
    <row r="23" spans="1:8" ht="14.25">
      <c r="A23" s="3">
        <v>500</v>
      </c>
      <c r="B23" s="4"/>
      <c r="C23" s="4"/>
      <c r="D23" s="4"/>
      <c r="E23" s="4"/>
      <c r="F23" s="5">
        <v>0</v>
      </c>
      <c r="G23" s="5">
        <v>0</v>
      </c>
      <c r="H23" s="6">
        <v>0</v>
      </c>
    </row>
    <row r="24" spans="1:8" ht="15.75">
      <c r="A24" s="7" t="s">
        <v>13</v>
      </c>
      <c r="B24" s="8"/>
      <c r="C24" s="8" t="s">
        <v>12</v>
      </c>
      <c r="D24" s="8"/>
      <c r="E24" s="8"/>
      <c r="F24" s="8"/>
      <c r="G24" s="8"/>
      <c r="H24" s="8">
        <v>0</v>
      </c>
    </row>
    <row r="25" spans="1:8" ht="19.5" customHeight="1">
      <c r="A25" s="41" t="s">
        <v>87</v>
      </c>
      <c r="B25" s="41"/>
      <c r="C25" s="41"/>
      <c r="D25" s="41"/>
      <c r="E25" s="41"/>
      <c r="F25" s="41"/>
      <c r="G25" s="41"/>
      <c r="H25" s="41"/>
    </row>
  </sheetData>
  <sheetProtection password="A299" sheet="1" objects="1" scenarios="1"/>
  <mergeCells count="2">
    <mergeCell ref="A1:A2"/>
    <mergeCell ref="A25:H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4">
      <selection activeCell="A20" sqref="A20:F20"/>
    </sheetView>
  </sheetViews>
  <sheetFormatPr defaultColWidth="9.00390625" defaultRowHeight="14.25"/>
  <cols>
    <col min="1" max="1" width="9.875" style="0" customWidth="1"/>
    <col min="2" max="2" width="10.00390625" style="0" customWidth="1"/>
    <col min="3" max="3" width="11.75390625" style="0" customWidth="1"/>
    <col min="5" max="5" width="11.125" style="0" customWidth="1"/>
    <col min="6" max="6" width="11.625" style="0" customWidth="1"/>
  </cols>
  <sheetData>
    <row r="1" spans="1:6" ht="15.75">
      <c r="A1" s="45" t="s">
        <v>0</v>
      </c>
      <c r="B1" s="1" t="s">
        <v>14</v>
      </c>
      <c r="C1" s="1" t="s">
        <v>15</v>
      </c>
      <c r="D1" s="1" t="s">
        <v>16</v>
      </c>
      <c r="E1" s="1" t="s">
        <v>5</v>
      </c>
      <c r="F1" s="1" t="s">
        <v>16</v>
      </c>
    </row>
    <row r="2" spans="1:6" ht="15.75">
      <c r="A2" s="46"/>
      <c r="B2" s="2" t="s">
        <v>9</v>
      </c>
      <c r="C2" s="2" t="s">
        <v>17</v>
      </c>
      <c r="D2" s="2" t="s">
        <v>8</v>
      </c>
      <c r="E2" s="2" t="s">
        <v>10</v>
      </c>
      <c r="F2" s="2" t="s">
        <v>11</v>
      </c>
    </row>
    <row r="3" spans="1:6" ht="14.25">
      <c r="A3" s="9">
        <v>75</v>
      </c>
      <c r="B3" s="10">
        <v>3</v>
      </c>
      <c r="C3" s="10">
        <v>58.5</v>
      </c>
      <c r="D3" s="11"/>
      <c r="E3" s="5">
        <v>19.5</v>
      </c>
      <c r="F3" s="5">
        <v>0</v>
      </c>
    </row>
    <row r="4" spans="1:6" ht="14.25">
      <c r="A4" s="9">
        <v>100</v>
      </c>
      <c r="B4" s="10">
        <v>3</v>
      </c>
      <c r="C4" s="10">
        <v>75.5</v>
      </c>
      <c r="D4" s="11"/>
      <c r="E4" s="5">
        <v>25.166666666666668</v>
      </c>
      <c r="F4" s="5">
        <v>0</v>
      </c>
    </row>
    <row r="5" spans="1:6" ht="14.25">
      <c r="A5" s="9">
        <v>125</v>
      </c>
      <c r="B5" s="10">
        <v>4</v>
      </c>
      <c r="C5" s="10">
        <v>119</v>
      </c>
      <c r="D5" s="11"/>
      <c r="E5" s="5">
        <v>29.75</v>
      </c>
      <c r="F5" s="5">
        <v>0</v>
      </c>
    </row>
    <row r="6" spans="1:6" ht="14.25">
      <c r="A6" s="9">
        <v>150</v>
      </c>
      <c r="B6" s="10">
        <v>4</v>
      </c>
      <c r="C6" s="10">
        <v>149</v>
      </c>
      <c r="D6" s="11"/>
      <c r="E6" s="5">
        <v>37.25</v>
      </c>
      <c r="F6" s="5">
        <v>0</v>
      </c>
    </row>
    <row r="7" spans="1:6" ht="14.25">
      <c r="A7" s="9">
        <v>200</v>
      </c>
      <c r="B7" s="10">
        <v>4</v>
      </c>
      <c r="C7" s="10">
        <v>207</v>
      </c>
      <c r="D7" s="11"/>
      <c r="E7" s="5">
        <v>51.75</v>
      </c>
      <c r="F7" s="5">
        <v>0</v>
      </c>
    </row>
    <row r="8" spans="1:6" ht="14.25">
      <c r="A8" s="9">
        <v>250</v>
      </c>
      <c r="B8" s="10">
        <v>4</v>
      </c>
      <c r="C8" s="10">
        <v>277</v>
      </c>
      <c r="D8" s="11"/>
      <c r="E8" s="5">
        <v>69.25</v>
      </c>
      <c r="F8" s="5">
        <v>0</v>
      </c>
    </row>
    <row r="9" spans="1:6" ht="14.25">
      <c r="A9" s="9">
        <v>300</v>
      </c>
      <c r="B9" s="10">
        <v>4</v>
      </c>
      <c r="C9" s="10">
        <v>348</v>
      </c>
      <c r="D9" s="11"/>
      <c r="E9" s="5">
        <v>87</v>
      </c>
      <c r="F9" s="5">
        <v>0</v>
      </c>
    </row>
    <row r="10" spans="1:6" ht="14.25">
      <c r="A10" s="9">
        <v>350</v>
      </c>
      <c r="B10" s="10">
        <v>4</v>
      </c>
      <c r="C10" s="10">
        <v>420</v>
      </c>
      <c r="D10" s="11"/>
      <c r="E10" s="5">
        <v>105</v>
      </c>
      <c r="F10" s="5">
        <v>0</v>
      </c>
    </row>
    <row r="11" spans="1:6" ht="14.25">
      <c r="A11" s="9">
        <v>400</v>
      </c>
      <c r="B11" s="10">
        <v>4</v>
      </c>
      <c r="C11" s="10">
        <v>520</v>
      </c>
      <c r="D11" s="11"/>
      <c r="E11" s="5">
        <v>130</v>
      </c>
      <c r="F11" s="5">
        <v>0</v>
      </c>
    </row>
    <row r="12" spans="1:6" ht="14.25">
      <c r="A12" s="9">
        <v>450</v>
      </c>
      <c r="B12" s="10">
        <v>4</v>
      </c>
      <c r="C12" s="10">
        <v>608</v>
      </c>
      <c r="D12" s="11"/>
      <c r="E12" s="5">
        <v>152</v>
      </c>
      <c r="F12" s="5">
        <v>0</v>
      </c>
    </row>
    <row r="13" spans="1:6" ht="14.25">
      <c r="A13" s="9">
        <v>500</v>
      </c>
      <c r="B13" s="10">
        <v>4</v>
      </c>
      <c r="C13" s="10">
        <v>706</v>
      </c>
      <c r="D13" s="11"/>
      <c r="E13" s="5">
        <v>176.5</v>
      </c>
      <c r="F13" s="5">
        <v>0</v>
      </c>
    </row>
    <row r="14" spans="1:6" ht="14.25">
      <c r="A14" s="9">
        <v>600</v>
      </c>
      <c r="B14" s="10">
        <v>4</v>
      </c>
      <c r="C14" s="10">
        <v>928</v>
      </c>
      <c r="D14" s="11"/>
      <c r="E14" s="5">
        <v>232</v>
      </c>
      <c r="F14" s="5">
        <v>0</v>
      </c>
    </row>
    <row r="15" spans="1:6" ht="14.25">
      <c r="A15" s="9">
        <v>700</v>
      </c>
      <c r="B15" s="10">
        <v>4</v>
      </c>
      <c r="C15" s="10">
        <v>1160</v>
      </c>
      <c r="D15" s="11"/>
      <c r="E15" s="5">
        <v>290</v>
      </c>
      <c r="F15" s="5">
        <v>0</v>
      </c>
    </row>
    <row r="16" spans="1:6" ht="17.25" customHeight="1">
      <c r="A16" s="47" t="s">
        <v>18</v>
      </c>
      <c r="B16" s="48"/>
      <c r="C16" s="48"/>
      <c r="D16" s="48"/>
      <c r="E16" s="48"/>
      <c r="F16" s="49"/>
    </row>
    <row r="17" spans="1:6" ht="14.25">
      <c r="A17" s="50"/>
      <c r="B17" s="51"/>
      <c r="C17" s="51"/>
      <c r="D17" s="51"/>
      <c r="E17" s="51"/>
      <c r="F17" s="52"/>
    </row>
    <row r="18" spans="1:6" ht="14.25">
      <c r="A18" s="50"/>
      <c r="B18" s="51"/>
      <c r="C18" s="51"/>
      <c r="D18" s="51"/>
      <c r="E18" s="51"/>
      <c r="F18" s="52"/>
    </row>
    <row r="19" spans="1:6" ht="14.25">
      <c r="A19" s="37"/>
      <c r="B19" s="38"/>
      <c r="C19" s="38"/>
      <c r="D19" s="38"/>
      <c r="E19" s="38"/>
      <c r="F19" s="53"/>
    </row>
    <row r="20" spans="1:6" ht="21" customHeight="1">
      <c r="A20" s="41" t="s">
        <v>88</v>
      </c>
      <c r="B20" s="41"/>
      <c r="C20" s="41"/>
      <c r="D20" s="41"/>
      <c r="E20" s="41"/>
      <c r="F20" s="41"/>
    </row>
  </sheetData>
  <sheetProtection password="A299" sheet="1" objects="1" scenarios="1"/>
  <mergeCells count="3">
    <mergeCell ref="A1:A2"/>
    <mergeCell ref="A16:F19"/>
    <mergeCell ref="A20:F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0">
      <selection activeCell="A22" sqref="A22:I22"/>
    </sheetView>
  </sheetViews>
  <sheetFormatPr defaultColWidth="9.00390625" defaultRowHeight="14.25"/>
  <sheetData>
    <row r="1" spans="1:9" ht="14.25">
      <c r="A1" s="44" t="s">
        <v>19</v>
      </c>
      <c r="B1" s="12" t="s">
        <v>20</v>
      </c>
      <c r="C1" s="12" t="s">
        <v>21</v>
      </c>
      <c r="D1" s="12" t="s">
        <v>22</v>
      </c>
      <c r="E1" s="12" t="s">
        <v>23</v>
      </c>
      <c r="F1" s="12" t="s">
        <v>24</v>
      </c>
      <c r="G1" s="12" t="s">
        <v>25</v>
      </c>
      <c r="H1" s="12" t="s">
        <v>26</v>
      </c>
      <c r="I1" s="44" t="s">
        <v>27</v>
      </c>
    </row>
    <row r="2" spans="1:9" ht="18.75">
      <c r="A2" s="44"/>
      <c r="B2" s="12" t="s">
        <v>28</v>
      </c>
      <c r="C2" s="12" t="s">
        <v>28</v>
      </c>
      <c r="D2" s="12" t="s">
        <v>29</v>
      </c>
      <c r="E2" s="12" t="s">
        <v>30</v>
      </c>
      <c r="F2" s="12" t="s">
        <v>30</v>
      </c>
      <c r="G2" s="12" t="s">
        <v>31</v>
      </c>
      <c r="H2" s="12" t="s">
        <v>31</v>
      </c>
      <c r="I2" s="44"/>
    </row>
    <row r="3" spans="1:9" ht="14.25">
      <c r="A3" s="13">
        <v>10</v>
      </c>
      <c r="B3" s="14">
        <v>17</v>
      </c>
      <c r="C3" s="15"/>
      <c r="D3" s="15"/>
      <c r="E3" s="16">
        <f>3.1415926*(B3/1000)*D3</f>
        <v>0</v>
      </c>
      <c r="F3" s="16">
        <f>IF(C3=0,E3,3.1415926*(B3/1000+2*C3/1000+2*C3*0.05/1000+0.0032+0.005)*D3)</f>
        <v>0</v>
      </c>
      <c r="G3" s="16">
        <f>3.1415926*(B3/1000+C3/1000+C3*0.033/1000)*(C3/1000+C3*0.033/1000)*D3</f>
        <v>0</v>
      </c>
      <c r="H3" s="54">
        <f>SUM(G3:G9)</f>
        <v>0</v>
      </c>
      <c r="I3" s="56" t="s">
        <v>32</v>
      </c>
    </row>
    <row r="4" spans="1:9" ht="14.25">
      <c r="A4" s="13">
        <v>15</v>
      </c>
      <c r="B4" s="14">
        <v>21.3</v>
      </c>
      <c r="C4" s="15"/>
      <c r="D4" s="15"/>
      <c r="E4" s="16">
        <f aca="true" t="shared" si="0" ref="E4:E19">3.1415926*(B4/1000)*D4</f>
        <v>0</v>
      </c>
      <c r="F4" s="16">
        <f aca="true" t="shared" si="1" ref="F4:F19">IF(C4=0,E4,3.1415926*(B4/1000+2*C4/1000+2*C4*0.05/1000+0.0032+0.005)*D4)</f>
        <v>0</v>
      </c>
      <c r="G4" s="16">
        <f aca="true" t="shared" si="2" ref="G4:G19">3.1415926*(B4/1000+C4/1000+C4*0.033/1000)*(C4/1000+C4*0.033/1000)*D4</f>
        <v>0</v>
      </c>
      <c r="H4" s="54"/>
      <c r="I4" s="57"/>
    </row>
    <row r="5" spans="1:9" ht="14.25">
      <c r="A5" s="13">
        <v>20</v>
      </c>
      <c r="B5" s="14">
        <v>26.8</v>
      </c>
      <c r="C5" s="15"/>
      <c r="D5" s="15"/>
      <c r="E5" s="16">
        <f t="shared" si="0"/>
        <v>0</v>
      </c>
      <c r="F5" s="16">
        <f t="shared" si="1"/>
        <v>0</v>
      </c>
      <c r="G5" s="16">
        <f t="shared" si="2"/>
        <v>0</v>
      </c>
      <c r="H5" s="54"/>
      <c r="I5" s="57"/>
    </row>
    <row r="6" spans="1:9" ht="14.25">
      <c r="A6" s="13">
        <v>25</v>
      </c>
      <c r="B6" s="14">
        <v>33.5</v>
      </c>
      <c r="C6" s="15"/>
      <c r="D6" s="15"/>
      <c r="E6" s="16">
        <f t="shared" si="0"/>
        <v>0</v>
      </c>
      <c r="F6" s="16">
        <f t="shared" si="1"/>
        <v>0</v>
      </c>
      <c r="G6" s="16">
        <f t="shared" si="2"/>
        <v>0</v>
      </c>
      <c r="H6" s="54"/>
      <c r="I6" s="57"/>
    </row>
    <row r="7" spans="1:9" ht="14.25">
      <c r="A7" s="13">
        <v>32</v>
      </c>
      <c r="B7" s="14">
        <v>42.3</v>
      </c>
      <c r="C7" s="15"/>
      <c r="D7" s="15"/>
      <c r="E7" s="16">
        <f t="shared" si="0"/>
        <v>0</v>
      </c>
      <c r="F7" s="16">
        <f t="shared" si="1"/>
        <v>0</v>
      </c>
      <c r="G7" s="16">
        <f t="shared" si="2"/>
        <v>0</v>
      </c>
      <c r="H7" s="54"/>
      <c r="I7" s="57"/>
    </row>
    <row r="8" spans="1:9" ht="14.25">
      <c r="A8" s="13">
        <v>40</v>
      </c>
      <c r="B8" s="14">
        <v>48</v>
      </c>
      <c r="C8" s="15"/>
      <c r="D8" s="15"/>
      <c r="E8" s="16">
        <f t="shared" si="0"/>
        <v>0</v>
      </c>
      <c r="F8" s="16">
        <f t="shared" si="1"/>
        <v>0</v>
      </c>
      <c r="G8" s="16">
        <f t="shared" si="2"/>
        <v>0</v>
      </c>
      <c r="H8" s="54"/>
      <c r="I8" s="57"/>
    </row>
    <row r="9" spans="1:9" ht="14.25">
      <c r="A9" s="13">
        <v>50</v>
      </c>
      <c r="B9" s="14">
        <v>60</v>
      </c>
      <c r="C9" s="15"/>
      <c r="D9" s="15"/>
      <c r="E9" s="16">
        <f t="shared" si="0"/>
        <v>0</v>
      </c>
      <c r="F9" s="16">
        <f t="shared" si="1"/>
        <v>0</v>
      </c>
      <c r="G9" s="16">
        <f t="shared" si="2"/>
        <v>0</v>
      </c>
      <c r="H9" s="54"/>
      <c r="I9" s="57"/>
    </row>
    <row r="10" spans="1:9" ht="14.25">
      <c r="A10" s="13">
        <v>70</v>
      </c>
      <c r="B10" s="14">
        <v>75.5</v>
      </c>
      <c r="C10" s="15"/>
      <c r="D10" s="15"/>
      <c r="E10" s="16">
        <f t="shared" si="0"/>
        <v>0</v>
      </c>
      <c r="F10" s="16">
        <f t="shared" si="1"/>
        <v>0</v>
      </c>
      <c r="G10" s="16">
        <f t="shared" si="2"/>
        <v>0</v>
      </c>
      <c r="H10" s="54">
        <f>SUM(G10:G13)</f>
        <v>0</v>
      </c>
      <c r="I10" s="56" t="s">
        <v>33</v>
      </c>
    </row>
    <row r="11" spans="1:9" ht="14.25">
      <c r="A11" s="13">
        <v>80</v>
      </c>
      <c r="B11" s="14">
        <v>88.5</v>
      </c>
      <c r="C11" s="15"/>
      <c r="D11" s="15"/>
      <c r="E11" s="16">
        <f t="shared" si="0"/>
        <v>0</v>
      </c>
      <c r="F11" s="16">
        <f t="shared" si="1"/>
        <v>0</v>
      </c>
      <c r="G11" s="16">
        <f t="shared" si="2"/>
        <v>0</v>
      </c>
      <c r="H11" s="55"/>
      <c r="I11" s="56"/>
    </row>
    <row r="12" spans="1:9" ht="14.25">
      <c r="A12" s="13">
        <v>100</v>
      </c>
      <c r="B12" s="14">
        <v>114</v>
      </c>
      <c r="C12" s="15"/>
      <c r="D12" s="15"/>
      <c r="E12" s="16">
        <f t="shared" si="0"/>
        <v>0</v>
      </c>
      <c r="F12" s="16">
        <f t="shared" si="1"/>
        <v>0</v>
      </c>
      <c r="G12" s="16">
        <f t="shared" si="2"/>
        <v>0</v>
      </c>
      <c r="H12" s="55"/>
      <c r="I12" s="56"/>
    </row>
    <row r="13" spans="1:9" ht="14.25">
      <c r="A13" s="13">
        <v>125</v>
      </c>
      <c r="B13" s="14">
        <v>140</v>
      </c>
      <c r="C13" s="15"/>
      <c r="D13" s="15"/>
      <c r="E13" s="16">
        <f t="shared" si="0"/>
        <v>0</v>
      </c>
      <c r="F13" s="16">
        <f t="shared" si="1"/>
        <v>0</v>
      </c>
      <c r="G13" s="16">
        <f t="shared" si="2"/>
        <v>0</v>
      </c>
      <c r="H13" s="55"/>
      <c r="I13" s="56"/>
    </row>
    <row r="14" spans="1:9" ht="14.25">
      <c r="A14" s="13">
        <v>150</v>
      </c>
      <c r="B14" s="14">
        <v>165</v>
      </c>
      <c r="C14" s="15"/>
      <c r="D14" s="15"/>
      <c r="E14" s="16">
        <f t="shared" si="0"/>
        <v>0</v>
      </c>
      <c r="F14" s="16">
        <f t="shared" si="1"/>
        <v>0</v>
      </c>
      <c r="G14" s="16">
        <f t="shared" si="2"/>
        <v>0</v>
      </c>
      <c r="H14" s="54">
        <f>SUM(G14:G19)</f>
        <v>0</v>
      </c>
      <c r="I14" s="56" t="s">
        <v>34</v>
      </c>
    </row>
    <row r="15" spans="1:10" ht="14.25">
      <c r="A15" s="13">
        <v>175</v>
      </c>
      <c r="B15" s="18"/>
      <c r="C15" s="15"/>
      <c r="D15" s="15"/>
      <c r="E15" s="16">
        <f t="shared" si="0"/>
        <v>0</v>
      </c>
      <c r="F15" s="16">
        <f t="shared" si="1"/>
        <v>0</v>
      </c>
      <c r="G15" s="16">
        <f t="shared" si="2"/>
        <v>0</v>
      </c>
      <c r="H15" s="55"/>
      <c r="I15" s="57"/>
      <c r="J15" s="24"/>
    </row>
    <row r="16" spans="1:9" ht="14.25">
      <c r="A16" s="13">
        <v>200</v>
      </c>
      <c r="B16" s="18"/>
      <c r="C16" s="15"/>
      <c r="D16" s="15"/>
      <c r="E16" s="16">
        <f t="shared" si="0"/>
        <v>0</v>
      </c>
      <c r="F16" s="16">
        <f t="shared" si="1"/>
        <v>0</v>
      </c>
      <c r="G16" s="16">
        <f t="shared" si="2"/>
        <v>0</v>
      </c>
      <c r="H16" s="55"/>
      <c r="I16" s="57"/>
    </row>
    <row r="17" spans="1:9" ht="14.25">
      <c r="A17" s="13">
        <v>250</v>
      </c>
      <c r="B17" s="18"/>
      <c r="C17" s="15"/>
      <c r="D17" s="15"/>
      <c r="E17" s="16">
        <f t="shared" si="0"/>
        <v>0</v>
      </c>
      <c r="F17" s="16">
        <f t="shared" si="1"/>
        <v>0</v>
      </c>
      <c r="G17" s="16">
        <f t="shared" si="2"/>
        <v>0</v>
      </c>
      <c r="H17" s="55"/>
      <c r="I17" s="57"/>
    </row>
    <row r="18" spans="1:9" ht="14.25">
      <c r="A18" s="13">
        <v>275</v>
      </c>
      <c r="B18" s="18"/>
      <c r="C18" s="15"/>
      <c r="D18" s="15"/>
      <c r="E18" s="16">
        <f t="shared" si="0"/>
        <v>0</v>
      </c>
      <c r="F18" s="16">
        <f t="shared" si="1"/>
        <v>0</v>
      </c>
      <c r="G18" s="16">
        <f t="shared" si="2"/>
        <v>0</v>
      </c>
      <c r="H18" s="55"/>
      <c r="I18" s="57"/>
    </row>
    <row r="19" spans="1:9" ht="14.25">
      <c r="A19" s="13">
        <v>300</v>
      </c>
      <c r="B19" s="18"/>
      <c r="C19" s="15"/>
      <c r="D19" s="15"/>
      <c r="E19" s="16">
        <f t="shared" si="0"/>
        <v>0</v>
      </c>
      <c r="F19" s="16">
        <f t="shared" si="1"/>
        <v>0</v>
      </c>
      <c r="G19" s="16">
        <f t="shared" si="2"/>
        <v>0</v>
      </c>
      <c r="H19" s="55"/>
      <c r="I19" s="57"/>
    </row>
    <row r="20" spans="1:9" ht="14.25">
      <c r="A20" s="19" t="s">
        <v>35</v>
      </c>
      <c r="B20" s="20"/>
      <c r="C20" s="20"/>
      <c r="D20" s="20">
        <f>SUM(D3:D19)</f>
        <v>0</v>
      </c>
      <c r="E20" s="21">
        <f>SUM(E3:E19)</f>
        <v>0</v>
      </c>
      <c r="F20" s="21">
        <f>SUM(F3:F19)</f>
        <v>0</v>
      </c>
      <c r="G20" s="21">
        <f>SUM(G3:G19)</f>
        <v>0</v>
      </c>
      <c r="H20" s="21">
        <f>SUM(H3:H19)</f>
        <v>0</v>
      </c>
      <c r="I20" s="19" t="s">
        <v>35</v>
      </c>
    </row>
    <row r="21" spans="1:9" ht="14.25">
      <c r="A21" s="22"/>
      <c r="B21" s="17" t="s">
        <v>20</v>
      </c>
      <c r="C21" s="17" t="s">
        <v>21</v>
      </c>
      <c r="D21" s="17" t="s">
        <v>22</v>
      </c>
      <c r="E21" s="17" t="s">
        <v>23</v>
      </c>
      <c r="F21" s="17" t="s">
        <v>24</v>
      </c>
      <c r="G21" s="17" t="s">
        <v>25</v>
      </c>
      <c r="H21" s="23"/>
      <c r="I21" s="23"/>
    </row>
    <row r="22" spans="1:9" ht="18.75">
      <c r="A22" s="41" t="s">
        <v>89</v>
      </c>
      <c r="B22" s="41"/>
      <c r="C22" s="41"/>
      <c r="D22" s="41"/>
      <c r="E22" s="41"/>
      <c r="F22" s="41"/>
      <c r="G22" s="41"/>
      <c r="H22" s="41"/>
      <c r="I22" s="41"/>
    </row>
  </sheetData>
  <sheetProtection password="A299" sheet="1" objects="1" scenarios="1"/>
  <mergeCells count="9">
    <mergeCell ref="A1:A2"/>
    <mergeCell ref="I1:I2"/>
    <mergeCell ref="H3:H9"/>
    <mergeCell ref="I3:I9"/>
    <mergeCell ref="A22:I22"/>
    <mergeCell ref="H10:H13"/>
    <mergeCell ref="I10:I13"/>
    <mergeCell ref="H14:H19"/>
    <mergeCell ref="I14:I19"/>
  </mergeCells>
  <dataValidations count="1">
    <dataValidation type="decimal" operator="greaterThan" allowBlank="1" showInputMessage="1" showErrorMessage="1" errorTitle="输入错误" error="必须输入数值！" sqref="C3:D19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3">
      <selection activeCell="A26" sqref="A26:I26"/>
    </sheetView>
  </sheetViews>
  <sheetFormatPr defaultColWidth="9.00390625" defaultRowHeight="14.25"/>
  <sheetData>
    <row r="1" spans="1:9" ht="14.25">
      <c r="A1" s="58" t="s">
        <v>19</v>
      </c>
      <c r="B1" s="25" t="s">
        <v>20</v>
      </c>
      <c r="C1" s="25" t="s">
        <v>21</v>
      </c>
      <c r="D1" s="25" t="s">
        <v>22</v>
      </c>
      <c r="E1" s="25" t="s">
        <v>23</v>
      </c>
      <c r="F1" s="25" t="s">
        <v>24</v>
      </c>
      <c r="G1" s="25" t="s">
        <v>25</v>
      </c>
      <c r="H1" s="25" t="s">
        <v>26</v>
      </c>
      <c r="I1" s="58" t="s">
        <v>27</v>
      </c>
    </row>
    <row r="2" spans="1:9" ht="18.75">
      <c r="A2" s="58"/>
      <c r="B2" s="26" t="s">
        <v>28</v>
      </c>
      <c r="C2" s="26" t="s">
        <v>28</v>
      </c>
      <c r="D2" s="26" t="s">
        <v>29</v>
      </c>
      <c r="E2" s="26" t="s">
        <v>30</v>
      </c>
      <c r="F2" s="26" t="s">
        <v>30</v>
      </c>
      <c r="G2" s="26" t="s">
        <v>31</v>
      </c>
      <c r="H2" s="26" t="s">
        <v>31</v>
      </c>
      <c r="I2" s="58"/>
    </row>
    <row r="3" spans="1:9" ht="14.25">
      <c r="A3" s="29">
        <v>10</v>
      </c>
      <c r="B3" s="15"/>
      <c r="C3" s="15"/>
      <c r="D3" s="15"/>
      <c r="E3" s="16">
        <f>3.1415926*(B3/1000)*D3</f>
        <v>0</v>
      </c>
      <c r="F3" s="16">
        <f>IF(C3=0,E3,3.1415926*(B3/1000+2*C3/1000+2*C3*0.05/1000+0.0032+0.005)*D3)</f>
        <v>0</v>
      </c>
      <c r="G3" s="16">
        <f>3.1415926*(B3/1000+C3/1000+C3*0.033/1000)*(C3/1000+C3*0.033/1000)*D3</f>
        <v>0</v>
      </c>
      <c r="H3" s="54">
        <f>SUM(G3:G9)</f>
        <v>0</v>
      </c>
      <c r="I3" s="56" t="s">
        <v>46</v>
      </c>
    </row>
    <row r="4" spans="1:9" ht="14.25">
      <c r="A4" s="29">
        <v>15</v>
      </c>
      <c r="B4" s="15"/>
      <c r="C4" s="15"/>
      <c r="D4" s="15"/>
      <c r="E4" s="16">
        <f aca="true" t="shared" si="0" ref="E4:E23">3.1415926*(B4/1000)*D4</f>
        <v>0</v>
      </c>
      <c r="F4" s="16">
        <f aca="true" t="shared" si="1" ref="F4:F22">IF(C4=0,E4,3.1415926*(B4/1000+2*C4/1000+2*C4*0.05/1000+0.0032+0.005)*D4)</f>
        <v>0</v>
      </c>
      <c r="G4" s="16">
        <f aca="true" t="shared" si="2" ref="G4:G23">3.1415926*(B4/1000+C4/1000+C4*0.033/1000)*(C4/1000+C4*0.033/1000)*D4</f>
        <v>0</v>
      </c>
      <c r="H4" s="54"/>
      <c r="I4" s="57"/>
    </row>
    <row r="5" spans="1:9" ht="14.25">
      <c r="A5" s="29">
        <v>20</v>
      </c>
      <c r="B5" s="15"/>
      <c r="C5" s="15"/>
      <c r="D5" s="15"/>
      <c r="E5" s="16">
        <f t="shared" si="0"/>
        <v>0</v>
      </c>
      <c r="F5" s="16">
        <f t="shared" si="1"/>
        <v>0</v>
      </c>
      <c r="G5" s="16">
        <f t="shared" si="2"/>
        <v>0</v>
      </c>
      <c r="H5" s="54"/>
      <c r="I5" s="57"/>
    </row>
    <row r="6" spans="1:9" ht="14.25">
      <c r="A6" s="29">
        <v>25</v>
      </c>
      <c r="B6" s="15"/>
      <c r="C6" s="15"/>
      <c r="D6" s="15"/>
      <c r="E6" s="16">
        <f>3.1415926*(B6/1000)*D6</f>
        <v>0</v>
      </c>
      <c r="F6" s="16">
        <f t="shared" si="1"/>
        <v>0</v>
      </c>
      <c r="G6" s="16">
        <f t="shared" si="2"/>
        <v>0</v>
      </c>
      <c r="H6" s="54"/>
      <c r="I6" s="57"/>
    </row>
    <row r="7" spans="1:9" ht="14.25">
      <c r="A7" s="29">
        <v>32</v>
      </c>
      <c r="B7" s="15"/>
      <c r="C7" s="15"/>
      <c r="D7" s="15"/>
      <c r="E7" s="16">
        <f t="shared" si="0"/>
        <v>0</v>
      </c>
      <c r="F7" s="16">
        <f>IF(C7=0,E7,3.1415926*(B7/1000+2*C7/1000+2*C7*0.05/1000+0.0032+0.005)*D7)</f>
        <v>0</v>
      </c>
      <c r="G7" s="16">
        <f t="shared" si="2"/>
        <v>0</v>
      </c>
      <c r="H7" s="54"/>
      <c r="I7" s="57"/>
    </row>
    <row r="8" spans="1:9" ht="14.25">
      <c r="A8" s="29">
        <v>40</v>
      </c>
      <c r="B8" s="15"/>
      <c r="C8" s="15"/>
      <c r="D8" s="15"/>
      <c r="E8" s="16">
        <f t="shared" si="0"/>
        <v>0</v>
      </c>
      <c r="F8" s="16">
        <f t="shared" si="1"/>
        <v>0</v>
      </c>
      <c r="G8" s="16">
        <f t="shared" si="2"/>
        <v>0</v>
      </c>
      <c r="H8" s="54"/>
      <c r="I8" s="57"/>
    </row>
    <row r="9" spans="1:9" ht="14.25">
      <c r="A9" s="29">
        <v>50</v>
      </c>
      <c r="B9" s="15"/>
      <c r="C9" s="15"/>
      <c r="D9" s="15"/>
      <c r="E9" s="16">
        <f t="shared" si="0"/>
        <v>0</v>
      </c>
      <c r="F9" s="16">
        <f t="shared" si="1"/>
        <v>0</v>
      </c>
      <c r="G9" s="16">
        <f>3.1415926*(B9/1000+C9/1000+C9*0.033/1000)*(C9/1000+C9*0.033/1000)*D9</f>
        <v>0</v>
      </c>
      <c r="H9" s="54"/>
      <c r="I9" s="57"/>
    </row>
    <row r="10" spans="1:9" ht="14.25">
      <c r="A10" s="29">
        <v>70</v>
      </c>
      <c r="B10" s="15"/>
      <c r="C10" s="15"/>
      <c r="D10" s="15"/>
      <c r="E10" s="16">
        <f t="shared" si="0"/>
        <v>0</v>
      </c>
      <c r="F10" s="16">
        <f t="shared" si="1"/>
        <v>0</v>
      </c>
      <c r="G10" s="16">
        <f t="shared" si="2"/>
        <v>0</v>
      </c>
      <c r="H10" s="54">
        <f>SUM(G10:G13)</f>
        <v>0</v>
      </c>
      <c r="I10" s="56" t="s">
        <v>47</v>
      </c>
    </row>
    <row r="11" spans="1:9" ht="14.25">
      <c r="A11" s="29">
        <v>80</v>
      </c>
      <c r="B11" s="15"/>
      <c r="C11" s="15"/>
      <c r="D11" s="15"/>
      <c r="E11" s="16">
        <f t="shared" si="0"/>
        <v>0</v>
      </c>
      <c r="F11" s="16">
        <f t="shared" si="1"/>
        <v>0</v>
      </c>
      <c r="G11" s="16">
        <f t="shared" si="2"/>
        <v>0</v>
      </c>
      <c r="H11" s="55"/>
      <c r="I11" s="56"/>
    </row>
    <row r="12" spans="1:9" ht="14.25">
      <c r="A12" s="29">
        <v>100</v>
      </c>
      <c r="B12" s="15"/>
      <c r="C12" s="15"/>
      <c r="D12" s="15"/>
      <c r="E12" s="16">
        <f t="shared" si="0"/>
        <v>0</v>
      </c>
      <c r="F12" s="16">
        <f t="shared" si="1"/>
        <v>0</v>
      </c>
      <c r="G12" s="16">
        <f t="shared" si="2"/>
        <v>0</v>
      </c>
      <c r="H12" s="55"/>
      <c r="I12" s="56"/>
    </row>
    <row r="13" spans="1:9" ht="14.25">
      <c r="A13" s="29">
        <v>125</v>
      </c>
      <c r="B13" s="15"/>
      <c r="C13" s="15"/>
      <c r="D13" s="15"/>
      <c r="E13" s="16">
        <f t="shared" si="0"/>
        <v>0</v>
      </c>
      <c r="F13" s="16">
        <f t="shared" si="1"/>
        <v>0</v>
      </c>
      <c r="G13" s="16">
        <f t="shared" si="2"/>
        <v>0</v>
      </c>
      <c r="H13" s="55"/>
      <c r="I13" s="56"/>
    </row>
    <row r="14" spans="1:9" ht="14.25">
      <c r="A14" s="29">
        <v>150</v>
      </c>
      <c r="B14" s="15"/>
      <c r="C14" s="15"/>
      <c r="D14" s="15"/>
      <c r="E14" s="16">
        <f t="shared" si="0"/>
        <v>0</v>
      </c>
      <c r="F14" s="16">
        <f t="shared" si="1"/>
        <v>0</v>
      </c>
      <c r="G14" s="16">
        <f t="shared" si="2"/>
        <v>0</v>
      </c>
      <c r="H14" s="54">
        <f>SUM(G14:G21)</f>
        <v>0</v>
      </c>
      <c r="I14" s="56" t="s">
        <v>48</v>
      </c>
    </row>
    <row r="15" spans="1:9" ht="14.25">
      <c r="A15" s="29">
        <v>175</v>
      </c>
      <c r="B15" s="15"/>
      <c r="C15" s="15"/>
      <c r="D15" s="15"/>
      <c r="E15" s="16">
        <f t="shared" si="0"/>
        <v>0</v>
      </c>
      <c r="F15" s="16">
        <f t="shared" si="1"/>
        <v>0</v>
      </c>
      <c r="G15" s="16">
        <f t="shared" si="2"/>
        <v>0</v>
      </c>
      <c r="H15" s="55"/>
      <c r="I15" s="57"/>
    </row>
    <row r="16" spans="1:9" ht="14.25">
      <c r="A16" s="29">
        <v>200</v>
      </c>
      <c r="B16" s="15"/>
      <c r="C16" s="15"/>
      <c r="D16" s="15"/>
      <c r="E16" s="16">
        <f t="shared" si="0"/>
        <v>0</v>
      </c>
      <c r="F16" s="16">
        <f t="shared" si="1"/>
        <v>0</v>
      </c>
      <c r="G16" s="16">
        <f t="shared" si="2"/>
        <v>0</v>
      </c>
      <c r="H16" s="55"/>
      <c r="I16" s="57"/>
    </row>
    <row r="17" spans="1:9" ht="14.25">
      <c r="A17" s="29">
        <v>250</v>
      </c>
      <c r="B17" s="15"/>
      <c r="C17" s="15"/>
      <c r="D17" s="15"/>
      <c r="E17" s="16">
        <f t="shared" si="0"/>
        <v>0</v>
      </c>
      <c r="F17" s="16">
        <f t="shared" si="1"/>
        <v>0</v>
      </c>
      <c r="G17" s="16">
        <f t="shared" si="2"/>
        <v>0</v>
      </c>
      <c r="H17" s="55"/>
      <c r="I17" s="57"/>
    </row>
    <row r="18" spans="1:9" ht="14.25">
      <c r="A18" s="29">
        <v>275</v>
      </c>
      <c r="B18" s="15"/>
      <c r="C18" s="15"/>
      <c r="D18" s="15"/>
      <c r="E18" s="16">
        <f t="shared" si="0"/>
        <v>0</v>
      </c>
      <c r="F18" s="16">
        <f t="shared" si="1"/>
        <v>0</v>
      </c>
      <c r="G18" s="16">
        <f t="shared" si="2"/>
        <v>0</v>
      </c>
      <c r="H18" s="55"/>
      <c r="I18" s="57"/>
    </row>
    <row r="19" spans="1:9" ht="14.25">
      <c r="A19" s="29">
        <v>300</v>
      </c>
      <c r="B19" s="15"/>
      <c r="C19" s="15"/>
      <c r="D19" s="15"/>
      <c r="E19" s="16">
        <f t="shared" si="0"/>
        <v>0</v>
      </c>
      <c r="F19" s="16">
        <f t="shared" si="1"/>
        <v>0</v>
      </c>
      <c r="G19" s="16">
        <f t="shared" si="2"/>
        <v>0</v>
      </c>
      <c r="H19" s="55"/>
      <c r="I19" s="57"/>
    </row>
    <row r="20" spans="1:9" ht="14.25">
      <c r="A20" s="29">
        <v>350</v>
      </c>
      <c r="B20" s="15"/>
      <c r="C20" s="15"/>
      <c r="D20" s="15"/>
      <c r="E20" s="16">
        <f t="shared" si="0"/>
        <v>0</v>
      </c>
      <c r="F20" s="16">
        <f t="shared" si="1"/>
        <v>0</v>
      </c>
      <c r="G20" s="16">
        <f t="shared" si="2"/>
        <v>0</v>
      </c>
      <c r="H20" s="55"/>
      <c r="I20" s="57"/>
    </row>
    <row r="21" spans="1:9" ht="14.25">
      <c r="A21" s="29">
        <v>400</v>
      </c>
      <c r="B21" s="15"/>
      <c r="C21" s="15"/>
      <c r="D21" s="15"/>
      <c r="E21" s="16">
        <f t="shared" si="0"/>
        <v>0</v>
      </c>
      <c r="F21" s="16">
        <f t="shared" si="1"/>
        <v>0</v>
      </c>
      <c r="G21" s="16">
        <f t="shared" si="2"/>
        <v>0</v>
      </c>
      <c r="H21" s="55"/>
      <c r="I21" s="57"/>
    </row>
    <row r="22" spans="1:9" ht="14.25">
      <c r="A22" s="29">
        <v>450</v>
      </c>
      <c r="B22" s="15"/>
      <c r="C22" s="15"/>
      <c r="D22" s="15"/>
      <c r="E22" s="16">
        <f t="shared" si="0"/>
        <v>0</v>
      </c>
      <c r="F22" s="16">
        <f t="shared" si="1"/>
        <v>0</v>
      </c>
      <c r="G22" s="16">
        <f t="shared" si="2"/>
        <v>0</v>
      </c>
      <c r="H22" s="54">
        <f>SUM(G22:G23)</f>
        <v>0</v>
      </c>
      <c r="I22" s="56" t="s">
        <v>49</v>
      </c>
    </row>
    <row r="23" spans="1:9" ht="14.25">
      <c r="A23" s="29">
        <v>500</v>
      </c>
      <c r="B23" s="15"/>
      <c r="C23" s="15"/>
      <c r="D23" s="15"/>
      <c r="E23" s="16">
        <f t="shared" si="0"/>
        <v>0</v>
      </c>
      <c r="F23" s="16">
        <f>IF(C23=0,E23,3.1415926*(B23/1000+2*C23/1000+2*C23*0.05/1000+0.0032+0.005)*D23)</f>
        <v>0</v>
      </c>
      <c r="G23" s="16">
        <f t="shared" si="2"/>
        <v>0</v>
      </c>
      <c r="H23" s="55"/>
      <c r="I23" s="57"/>
    </row>
    <row r="24" spans="1:9" ht="14.25">
      <c r="A24" s="19" t="s">
        <v>35</v>
      </c>
      <c r="B24" s="20"/>
      <c r="C24" s="20"/>
      <c r="D24" s="20">
        <f>SUM(D3:D23)</f>
        <v>0</v>
      </c>
      <c r="E24" s="21">
        <f>SUM(E3:E23)</f>
        <v>0</v>
      </c>
      <c r="F24" s="21">
        <f>SUM(F3:F23)</f>
        <v>0</v>
      </c>
      <c r="G24" s="21">
        <f>SUM(G3:G23)</f>
        <v>0</v>
      </c>
      <c r="H24" s="21">
        <f>SUM(H3:H23)</f>
        <v>0</v>
      </c>
      <c r="I24" s="19" t="s">
        <v>35</v>
      </c>
    </row>
    <row r="25" spans="1:9" ht="14.25">
      <c r="A25" s="23"/>
      <c r="B25" s="17" t="s">
        <v>50</v>
      </c>
      <c r="C25" s="17" t="s">
        <v>51</v>
      </c>
      <c r="D25" s="17" t="s">
        <v>52</v>
      </c>
      <c r="E25" s="17" t="s">
        <v>53</v>
      </c>
      <c r="F25" s="17" t="s">
        <v>54</v>
      </c>
      <c r="G25" s="17" t="s">
        <v>55</v>
      </c>
      <c r="H25" s="17" t="s">
        <v>56</v>
      </c>
      <c r="I25" s="23"/>
    </row>
    <row r="26" spans="1:9" ht="18.75">
      <c r="A26" s="41" t="s">
        <v>89</v>
      </c>
      <c r="B26" s="41"/>
      <c r="C26" s="41"/>
      <c r="D26" s="41"/>
      <c r="E26" s="41"/>
      <c r="F26" s="41"/>
      <c r="G26" s="41"/>
      <c r="H26" s="41"/>
      <c r="I26" s="41"/>
    </row>
  </sheetData>
  <sheetProtection password="A299" sheet="1" objects="1" scenarios="1"/>
  <mergeCells count="11">
    <mergeCell ref="A1:A2"/>
    <mergeCell ref="I1:I2"/>
    <mergeCell ref="H3:H9"/>
    <mergeCell ref="I3:I9"/>
    <mergeCell ref="H22:H23"/>
    <mergeCell ref="I22:I23"/>
    <mergeCell ref="A26:I26"/>
    <mergeCell ref="H10:H13"/>
    <mergeCell ref="I10:I13"/>
    <mergeCell ref="H14:H21"/>
    <mergeCell ref="I14:I21"/>
  </mergeCells>
  <dataValidations count="1">
    <dataValidation type="decimal" operator="greaterThan" allowBlank="1" showInputMessage="1" showErrorMessage="1" errorTitle="输入错误" error="您输入了非数值字符，必须输入数值字符" sqref="B3:D23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0">
      <selection activeCell="A19" sqref="A19:I19"/>
    </sheetView>
  </sheetViews>
  <sheetFormatPr defaultColWidth="9.00390625" defaultRowHeight="14.25"/>
  <sheetData>
    <row r="1" spans="1:9" ht="14.25">
      <c r="A1" s="58" t="s">
        <v>19</v>
      </c>
      <c r="B1" s="25" t="s">
        <v>20</v>
      </c>
      <c r="C1" s="25" t="s">
        <v>21</v>
      </c>
      <c r="D1" s="25" t="s">
        <v>22</v>
      </c>
      <c r="E1" s="25" t="s">
        <v>23</v>
      </c>
      <c r="F1" s="25" t="s">
        <v>24</v>
      </c>
      <c r="G1" s="25" t="s">
        <v>25</v>
      </c>
      <c r="H1" s="25" t="s">
        <v>26</v>
      </c>
      <c r="I1" s="58" t="s">
        <v>27</v>
      </c>
    </row>
    <row r="2" spans="1:9" ht="18.75">
      <c r="A2" s="58"/>
      <c r="B2" s="26" t="s">
        <v>28</v>
      </c>
      <c r="C2" s="26" t="s">
        <v>28</v>
      </c>
      <c r="D2" s="26" t="s">
        <v>29</v>
      </c>
      <c r="E2" s="26" t="s">
        <v>30</v>
      </c>
      <c r="F2" s="26" t="s">
        <v>30</v>
      </c>
      <c r="G2" s="26" t="s">
        <v>31</v>
      </c>
      <c r="H2" s="26" t="s">
        <v>31</v>
      </c>
      <c r="I2" s="58"/>
    </row>
    <row r="3" spans="1:9" ht="14.25">
      <c r="A3" s="27">
        <v>50</v>
      </c>
      <c r="B3" s="28">
        <v>68</v>
      </c>
      <c r="C3" s="15"/>
      <c r="D3" s="15"/>
      <c r="E3" s="16">
        <f>3.1415926*(B3/1000)*D3</f>
        <v>0</v>
      </c>
      <c r="F3" s="16">
        <f>IF(C3=0,E3,3.1415926*(B3/1000+2*C3/1000+2*C3*0.05/1000+0.0032+0.005)*D3)</f>
        <v>0</v>
      </c>
      <c r="G3" s="16">
        <f>3.1415926*(B3/1000+C3/1000+C3*0.033/1000)*(C3/1000+C3*0.033/1000)*D3</f>
        <v>0</v>
      </c>
      <c r="H3" s="54">
        <f>SUM(G3:G6)</f>
        <v>0</v>
      </c>
      <c r="I3" s="56" t="s">
        <v>33</v>
      </c>
    </row>
    <row r="4" spans="1:9" ht="14.25">
      <c r="A4" s="29">
        <v>75</v>
      </c>
      <c r="B4" s="28">
        <v>93</v>
      </c>
      <c r="C4" s="15"/>
      <c r="D4" s="15"/>
      <c r="E4" s="16">
        <f>3.1415926*(B4/1000)*D4</f>
        <v>0</v>
      </c>
      <c r="F4" s="16">
        <f>IF(C4=0,E4,3.1415926*(B4/1000+2*C4/1000+2*C4*0.05/1000+0.0032+0.005)*D4)</f>
        <v>0</v>
      </c>
      <c r="G4" s="16">
        <f>3.1415926*(B4/1000+C4/1000+C4*0.033/1000)*(C4/1000+C4*0.033/1000)*D4</f>
        <v>0</v>
      </c>
      <c r="H4" s="54"/>
      <c r="I4" s="56"/>
    </row>
    <row r="5" spans="1:9" ht="14.25">
      <c r="A5" s="29">
        <v>100</v>
      </c>
      <c r="B5" s="28">
        <v>118</v>
      </c>
      <c r="C5" s="15"/>
      <c r="D5" s="15"/>
      <c r="E5" s="16">
        <f aca="true" t="shared" si="0" ref="E5:E16">3.1415926*(B5/1000)*D5</f>
        <v>0</v>
      </c>
      <c r="F5" s="16">
        <f aca="true" t="shared" si="1" ref="F5:F16">IF(C5=0,E5,3.1415926*(B5/1000+2*C5/1000+2*C5*0.05/1000+0.0032+0.005)*D5)</f>
        <v>0</v>
      </c>
      <c r="G5" s="16">
        <f aca="true" t="shared" si="2" ref="G5:G16">3.1415926*(B5/1000+C5/1000+C5*0.033/1000)*(C5/1000+C5*0.033/1000)*D5</f>
        <v>0</v>
      </c>
      <c r="H5" s="54"/>
      <c r="I5" s="56"/>
    </row>
    <row r="6" spans="1:9" ht="14.25">
      <c r="A6" s="29">
        <v>125</v>
      </c>
      <c r="B6" s="28">
        <v>143</v>
      </c>
      <c r="C6" s="15"/>
      <c r="D6" s="15"/>
      <c r="E6" s="16">
        <f t="shared" si="0"/>
        <v>0</v>
      </c>
      <c r="F6" s="16">
        <f t="shared" si="1"/>
        <v>0</v>
      </c>
      <c r="G6" s="16">
        <f t="shared" si="2"/>
        <v>0</v>
      </c>
      <c r="H6" s="54"/>
      <c r="I6" s="56"/>
    </row>
    <row r="7" spans="1:9" ht="14.25">
      <c r="A7" s="29">
        <v>150</v>
      </c>
      <c r="B7" s="28">
        <v>169</v>
      </c>
      <c r="C7" s="15"/>
      <c r="D7" s="15"/>
      <c r="E7" s="16">
        <f t="shared" si="0"/>
        <v>0</v>
      </c>
      <c r="F7" s="16">
        <f t="shared" si="1"/>
        <v>0</v>
      </c>
      <c r="G7" s="16">
        <f t="shared" si="2"/>
        <v>0</v>
      </c>
      <c r="H7" s="54">
        <f>SUM(G7:G12)</f>
        <v>0</v>
      </c>
      <c r="I7" s="56" t="s">
        <v>36</v>
      </c>
    </row>
    <row r="8" spans="1:9" ht="14.25">
      <c r="A8" s="29">
        <v>200</v>
      </c>
      <c r="B8" s="28">
        <v>220</v>
      </c>
      <c r="C8" s="15"/>
      <c r="D8" s="15"/>
      <c r="E8" s="16">
        <f t="shared" si="0"/>
        <v>0</v>
      </c>
      <c r="F8" s="16">
        <f t="shared" si="1"/>
        <v>0</v>
      </c>
      <c r="G8" s="16">
        <f t="shared" si="2"/>
        <v>0</v>
      </c>
      <c r="H8" s="54"/>
      <c r="I8" s="56"/>
    </row>
    <row r="9" spans="1:9" ht="14.25">
      <c r="A9" s="29">
        <v>250</v>
      </c>
      <c r="B9" s="28">
        <v>271.6</v>
      </c>
      <c r="C9" s="15"/>
      <c r="D9" s="15"/>
      <c r="E9" s="16">
        <f t="shared" si="0"/>
        <v>0</v>
      </c>
      <c r="F9" s="16">
        <f t="shared" si="1"/>
        <v>0</v>
      </c>
      <c r="G9" s="16">
        <f t="shared" si="2"/>
        <v>0</v>
      </c>
      <c r="H9" s="54"/>
      <c r="I9" s="56"/>
    </row>
    <row r="10" spans="1:9" ht="14.25">
      <c r="A10" s="29">
        <v>300</v>
      </c>
      <c r="B10" s="28">
        <v>322.8</v>
      </c>
      <c r="C10" s="15"/>
      <c r="D10" s="15"/>
      <c r="E10" s="16">
        <f t="shared" si="0"/>
        <v>0</v>
      </c>
      <c r="F10" s="16">
        <f t="shared" si="1"/>
        <v>0</v>
      </c>
      <c r="G10" s="16">
        <f t="shared" si="2"/>
        <v>0</v>
      </c>
      <c r="H10" s="54"/>
      <c r="I10" s="56"/>
    </row>
    <row r="11" spans="1:9" ht="14.25">
      <c r="A11" s="29">
        <v>350</v>
      </c>
      <c r="B11" s="28">
        <v>374</v>
      </c>
      <c r="C11" s="15"/>
      <c r="D11" s="15"/>
      <c r="E11" s="16">
        <f t="shared" si="0"/>
        <v>0</v>
      </c>
      <c r="F11" s="16">
        <f t="shared" si="1"/>
        <v>0</v>
      </c>
      <c r="G11" s="16">
        <f t="shared" si="2"/>
        <v>0</v>
      </c>
      <c r="H11" s="54"/>
      <c r="I11" s="56"/>
    </row>
    <row r="12" spans="1:9" ht="14.25">
      <c r="A12" s="29">
        <v>400</v>
      </c>
      <c r="B12" s="28">
        <v>425.6</v>
      </c>
      <c r="C12" s="15"/>
      <c r="D12" s="15"/>
      <c r="E12" s="16">
        <f t="shared" si="0"/>
        <v>0</v>
      </c>
      <c r="F12" s="16">
        <f t="shared" si="1"/>
        <v>0</v>
      </c>
      <c r="G12" s="16">
        <f t="shared" si="2"/>
        <v>0</v>
      </c>
      <c r="H12" s="54"/>
      <c r="I12" s="56"/>
    </row>
    <row r="13" spans="1:9" ht="14.25">
      <c r="A13" s="29">
        <v>450</v>
      </c>
      <c r="B13" s="28">
        <v>476.8</v>
      </c>
      <c r="C13" s="15"/>
      <c r="D13" s="15"/>
      <c r="E13" s="16">
        <f t="shared" si="0"/>
        <v>0</v>
      </c>
      <c r="F13" s="16">
        <f t="shared" si="1"/>
        <v>0</v>
      </c>
      <c r="G13" s="16">
        <f t="shared" si="2"/>
        <v>0</v>
      </c>
      <c r="H13" s="54">
        <f>SUM(G13:G16)</f>
        <v>0</v>
      </c>
      <c r="I13" s="56" t="s">
        <v>37</v>
      </c>
    </row>
    <row r="14" spans="1:9" ht="14.25">
      <c r="A14" s="29">
        <v>500</v>
      </c>
      <c r="B14" s="28">
        <v>528</v>
      </c>
      <c r="C14" s="15"/>
      <c r="D14" s="15"/>
      <c r="E14" s="16">
        <f t="shared" si="0"/>
        <v>0</v>
      </c>
      <c r="F14" s="16">
        <f t="shared" si="1"/>
        <v>0</v>
      </c>
      <c r="G14" s="16">
        <f t="shared" si="2"/>
        <v>0</v>
      </c>
      <c r="H14" s="54"/>
      <c r="I14" s="56"/>
    </row>
    <row r="15" spans="1:9" ht="14.25">
      <c r="A15" s="29">
        <v>600</v>
      </c>
      <c r="B15" s="28">
        <v>630.8</v>
      </c>
      <c r="C15" s="15"/>
      <c r="D15" s="15"/>
      <c r="E15" s="16">
        <f t="shared" si="0"/>
        <v>0</v>
      </c>
      <c r="F15" s="16">
        <f t="shared" si="1"/>
        <v>0</v>
      </c>
      <c r="G15" s="16">
        <f t="shared" si="2"/>
        <v>0</v>
      </c>
      <c r="H15" s="54"/>
      <c r="I15" s="56"/>
    </row>
    <row r="16" spans="1:9" ht="14.25">
      <c r="A16" s="29">
        <v>700</v>
      </c>
      <c r="B16" s="28">
        <v>733</v>
      </c>
      <c r="C16" s="15"/>
      <c r="D16" s="15"/>
      <c r="E16" s="16">
        <f t="shared" si="0"/>
        <v>0</v>
      </c>
      <c r="F16" s="16">
        <f t="shared" si="1"/>
        <v>0</v>
      </c>
      <c r="G16" s="16">
        <f t="shared" si="2"/>
        <v>0</v>
      </c>
      <c r="H16" s="54"/>
      <c r="I16" s="56"/>
    </row>
    <row r="17" spans="1:9" ht="14.25">
      <c r="A17" s="19" t="s">
        <v>38</v>
      </c>
      <c r="B17" s="20"/>
      <c r="C17" s="20"/>
      <c r="D17" s="20">
        <f>SUM(D3:D16)</f>
        <v>0</v>
      </c>
      <c r="E17" s="21">
        <f>SUM(E3:E16)</f>
        <v>0</v>
      </c>
      <c r="F17" s="21">
        <f>SUM(F3:F16)</f>
        <v>0</v>
      </c>
      <c r="G17" s="21">
        <f>SUM(G3:G16)</f>
        <v>0</v>
      </c>
      <c r="H17" s="21">
        <f>SUM(G3:G16)</f>
        <v>0</v>
      </c>
      <c r="I17" s="19" t="s">
        <v>38</v>
      </c>
    </row>
    <row r="18" spans="1:9" ht="14.25">
      <c r="A18" s="23"/>
      <c r="B18" s="17" t="s">
        <v>39</v>
      </c>
      <c r="C18" s="17" t="s">
        <v>40</v>
      </c>
      <c r="D18" s="17" t="s">
        <v>41</v>
      </c>
      <c r="E18" s="17" t="s">
        <v>42</v>
      </c>
      <c r="F18" s="17" t="s">
        <v>43</v>
      </c>
      <c r="G18" s="17" t="s">
        <v>44</v>
      </c>
      <c r="H18" s="17" t="s">
        <v>45</v>
      </c>
      <c r="I18" s="23"/>
    </row>
    <row r="19" spans="1:9" ht="18.75">
      <c r="A19" s="41" t="s">
        <v>89</v>
      </c>
      <c r="B19" s="41"/>
      <c r="C19" s="41"/>
      <c r="D19" s="41"/>
      <c r="E19" s="41"/>
      <c r="F19" s="41"/>
      <c r="G19" s="41"/>
      <c r="H19" s="41"/>
      <c r="I19" s="41"/>
    </row>
  </sheetData>
  <sheetProtection password="A299" sheet="1" objects="1" scenarios="1"/>
  <mergeCells count="9">
    <mergeCell ref="A1:A2"/>
    <mergeCell ref="I1:I2"/>
    <mergeCell ref="H3:H6"/>
    <mergeCell ref="I3:I6"/>
    <mergeCell ref="A19:I19"/>
    <mergeCell ref="H7:H12"/>
    <mergeCell ref="I7:I12"/>
    <mergeCell ref="H13:H16"/>
    <mergeCell ref="I13:I16"/>
  </mergeCells>
  <dataValidations count="1">
    <dataValidation type="decimal" operator="greaterThan" allowBlank="1" showInputMessage="1" showErrorMessage="1" errorTitle="输入错误" error="必须输入数值！（且必须大于零）" sqref="B4:D16 C3:D3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16" sqref="E16"/>
    </sheetView>
  </sheetViews>
  <sheetFormatPr defaultColWidth="9.00390625" defaultRowHeight="14.25"/>
  <sheetData>
    <row r="1" spans="1:9" ht="14.25">
      <c r="A1" s="58" t="s">
        <v>57</v>
      </c>
      <c r="B1" s="25" t="s">
        <v>58</v>
      </c>
      <c r="C1" s="25" t="s">
        <v>59</v>
      </c>
      <c r="D1" s="25" t="s">
        <v>60</v>
      </c>
      <c r="E1" s="25" t="s">
        <v>61</v>
      </c>
      <c r="F1" s="25" t="s">
        <v>62</v>
      </c>
      <c r="G1" s="25" t="s">
        <v>63</v>
      </c>
      <c r="H1" s="25" t="s">
        <v>64</v>
      </c>
      <c r="I1" s="58" t="s">
        <v>65</v>
      </c>
    </row>
    <row r="2" spans="1:9" ht="18.75">
      <c r="A2" s="58"/>
      <c r="B2" s="26" t="s">
        <v>66</v>
      </c>
      <c r="C2" s="26" t="s">
        <v>66</v>
      </c>
      <c r="D2" s="26" t="s">
        <v>67</v>
      </c>
      <c r="E2" s="26" t="s">
        <v>68</v>
      </c>
      <c r="F2" s="26" t="s">
        <v>68</v>
      </c>
      <c r="G2" s="26" t="s">
        <v>69</v>
      </c>
      <c r="H2" s="26" t="s">
        <v>69</v>
      </c>
      <c r="I2" s="58"/>
    </row>
    <row r="3" spans="1:9" ht="14.25">
      <c r="A3" s="27">
        <v>50</v>
      </c>
      <c r="B3" s="28">
        <v>60</v>
      </c>
      <c r="C3" s="15"/>
      <c r="D3" s="15"/>
      <c r="E3" s="16">
        <f aca="true" t="shared" si="0" ref="E3:E8">3.1415926*(B3/1000)*D3</f>
        <v>0</v>
      </c>
      <c r="F3" s="16">
        <f aca="true" t="shared" si="1" ref="F3:F8">IF(C3=0,E3,3.1415926*(B3/1000+2*C3/1000+2*C3*0.05/1000+0.0032+0.005)*D3)</f>
        <v>0</v>
      </c>
      <c r="G3" s="16">
        <f aca="true" t="shared" si="2" ref="G3:G8">3.1415926*(B3/1000+C3/1000+C3*0.033/1000)*(C3/1000+C3*0.033/1000)*D3</f>
        <v>0</v>
      </c>
      <c r="H3" s="54">
        <f>SUM(G3:G6)</f>
        <v>0</v>
      </c>
      <c r="I3" s="56" t="s">
        <v>70</v>
      </c>
    </row>
    <row r="4" spans="1:9" ht="14.25">
      <c r="A4" s="29">
        <v>75</v>
      </c>
      <c r="B4" s="28">
        <v>85</v>
      </c>
      <c r="C4" s="15"/>
      <c r="D4" s="15"/>
      <c r="E4" s="16">
        <f t="shared" si="0"/>
        <v>0</v>
      </c>
      <c r="F4" s="16">
        <f t="shared" si="1"/>
        <v>0</v>
      </c>
      <c r="G4" s="16">
        <f t="shared" si="2"/>
        <v>0</v>
      </c>
      <c r="H4" s="54"/>
      <c r="I4" s="56"/>
    </row>
    <row r="5" spans="1:9" ht="14.25">
      <c r="A5" s="29">
        <v>100</v>
      </c>
      <c r="B5" s="28">
        <v>110</v>
      </c>
      <c r="C5" s="15"/>
      <c r="D5" s="15"/>
      <c r="E5" s="16">
        <f t="shared" si="0"/>
        <v>0</v>
      </c>
      <c r="F5" s="16">
        <f t="shared" si="1"/>
        <v>0</v>
      </c>
      <c r="G5" s="16">
        <f t="shared" si="2"/>
        <v>0</v>
      </c>
      <c r="H5" s="54"/>
      <c r="I5" s="56"/>
    </row>
    <row r="6" spans="1:9" ht="14.25">
      <c r="A6" s="29">
        <v>125</v>
      </c>
      <c r="B6" s="28">
        <f>125+12</f>
        <v>137</v>
      </c>
      <c r="C6" s="15"/>
      <c r="D6" s="15"/>
      <c r="E6" s="16">
        <f t="shared" si="0"/>
        <v>0</v>
      </c>
      <c r="F6" s="16">
        <f t="shared" si="1"/>
        <v>0</v>
      </c>
      <c r="G6" s="16">
        <f t="shared" si="2"/>
        <v>0</v>
      </c>
      <c r="H6" s="54"/>
      <c r="I6" s="56"/>
    </row>
    <row r="7" spans="1:9" ht="14.25">
      <c r="A7" s="29">
        <v>150</v>
      </c>
      <c r="B7" s="28">
        <v>162</v>
      </c>
      <c r="C7" s="15"/>
      <c r="D7" s="15"/>
      <c r="E7" s="16">
        <f t="shared" si="0"/>
        <v>0</v>
      </c>
      <c r="F7" s="16">
        <f t="shared" si="1"/>
        <v>0</v>
      </c>
      <c r="G7" s="16">
        <f t="shared" si="2"/>
        <v>0</v>
      </c>
      <c r="H7" s="59">
        <f>SUM(G7:G8)</f>
        <v>0</v>
      </c>
      <c r="I7" s="61" t="s">
        <v>71</v>
      </c>
    </row>
    <row r="8" spans="1:9" ht="14.25">
      <c r="A8" s="29">
        <v>200</v>
      </c>
      <c r="B8" s="28">
        <v>214</v>
      </c>
      <c r="C8" s="15"/>
      <c r="D8" s="15"/>
      <c r="E8" s="16">
        <f t="shared" si="0"/>
        <v>0</v>
      </c>
      <c r="F8" s="16">
        <f t="shared" si="1"/>
        <v>0</v>
      </c>
      <c r="G8" s="16">
        <f t="shared" si="2"/>
        <v>0</v>
      </c>
      <c r="H8" s="60"/>
      <c r="I8" s="62"/>
    </row>
    <row r="9" spans="1:9" ht="14.25">
      <c r="A9" s="19" t="s">
        <v>72</v>
      </c>
      <c r="B9" s="20"/>
      <c r="C9" s="20"/>
      <c r="D9" s="20">
        <f>SUM(D3:D8)</f>
        <v>0</v>
      </c>
      <c r="E9" s="21">
        <f>SUM(E3:E8)</f>
        <v>0</v>
      </c>
      <c r="F9" s="21">
        <f>SUM(F3:F8)</f>
        <v>0</v>
      </c>
      <c r="G9" s="21">
        <f>SUM(G3:G8)</f>
        <v>0</v>
      </c>
      <c r="H9" s="21">
        <f>SUM(G3:G8)</f>
        <v>0</v>
      </c>
      <c r="I9" s="19" t="s">
        <v>72</v>
      </c>
    </row>
    <row r="10" spans="1:9" ht="14.25">
      <c r="A10" s="23"/>
      <c r="B10" s="17" t="s">
        <v>58</v>
      </c>
      <c r="C10" s="17" t="s">
        <v>59</v>
      </c>
      <c r="D10" s="17" t="s">
        <v>60</v>
      </c>
      <c r="E10" s="17" t="s">
        <v>61</v>
      </c>
      <c r="F10" s="17" t="s">
        <v>62</v>
      </c>
      <c r="G10" s="17" t="s">
        <v>63</v>
      </c>
      <c r="H10" s="17" t="s">
        <v>64</v>
      </c>
      <c r="I10" s="23"/>
    </row>
    <row r="11" spans="1:9" ht="18.75">
      <c r="A11" s="41" t="s">
        <v>89</v>
      </c>
      <c r="B11" s="41"/>
      <c r="C11" s="41"/>
      <c r="D11" s="41"/>
      <c r="E11" s="41"/>
      <c r="F11" s="41"/>
      <c r="G11" s="41"/>
      <c r="H11" s="41"/>
      <c r="I11" s="41"/>
    </row>
  </sheetData>
  <sheetProtection password="A299" sheet="1" objects="1" scenarios="1"/>
  <mergeCells count="7">
    <mergeCell ref="H7:H8"/>
    <mergeCell ref="I7:I8"/>
    <mergeCell ref="A11:I11"/>
    <mergeCell ref="A1:A2"/>
    <mergeCell ref="I1:I2"/>
    <mergeCell ref="H3:H6"/>
    <mergeCell ref="I3:I6"/>
  </mergeCells>
  <dataValidations count="1">
    <dataValidation type="decimal" operator="greaterThan" allowBlank="1" showInputMessage="1" showErrorMessage="1" errorTitle="输入错误" error="必须输入数值！（且必须大于零）" sqref="B4:D8 C3:D3">
      <formula1>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prodigy</cp:lastModifiedBy>
  <dcterms:created xsi:type="dcterms:W3CDTF">2002-03-04T14:32:16Z</dcterms:created>
  <dcterms:modified xsi:type="dcterms:W3CDTF">2002-11-09T13:02:51Z</dcterms:modified>
  <cp:category/>
  <cp:version/>
  <cp:contentType/>
  <cp:contentStatus/>
</cp:coreProperties>
</file>